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500" firstSheet="1" activeTab="4"/>
  </bookViews>
  <sheets>
    <sheet name="PDRB perkapita harga berlaku" sheetId="26" r:id="rId1"/>
    <sheet name="INVST PMA" sheetId="18" r:id="rId2"/>
    <sheet name="PDRB Harga Berlaku" sheetId="11" r:id="rId3"/>
    <sheet name="PDRB Per Kapita Harga Konstan" sheetId="23" r:id="rId4"/>
    <sheet name="Listrik Didistribusikan" sheetId="2" r:id="rId5"/>
    <sheet name="Jalan " sheetId="5" r:id="rId6"/>
    <sheet name="Jalan Nasional" sheetId="6" r:id="rId7"/>
    <sheet name="Jalan Provinsi" sheetId="7" r:id="rId8"/>
    <sheet name="Jalan Kabupaten" sheetId="8" r:id="rId9"/>
    <sheet name="Investasi PMA" sheetId="12" r:id="rId10"/>
    <sheet name="Investasi PMA Per Provinsi" sheetId="14" r:id="rId11"/>
    <sheet name="Pengeluaran Kons. Per Provinsi" sheetId="15" r:id="rId12"/>
    <sheet name="Proyeksi Jumlah Penduduk" sheetId="21" r:id="rId13"/>
    <sheet name="Investasi " sheetId="20" r:id="rId14"/>
    <sheet name="Jalan Nasional+Prov.+Kabupaten" sheetId="10" r:id="rId15"/>
    <sheet name="Pengeluaran Per Provinsi" sheetId="16" r:id="rId16"/>
    <sheet name="Inv.PMA Per Provinsi" sheetId="19" r:id="rId17"/>
    <sheet name="Volume Air Bersih" sheetId="1" r:id="rId18"/>
    <sheet name="Listrik Didistribusikan MWH" sheetId="4" r:id="rId19"/>
    <sheet name="PDRB Harga Konstan" sheetId="17" r:id="rId20"/>
    <sheet name="populasi (BPS)" sheetId="25" r:id="rId21"/>
    <sheet name="Total Semua Variabel" sheetId="27" r:id="rId22"/>
    <sheet name="Data Lengkap" sheetId="24" r:id="rId23"/>
    <sheet name="Data Siap Running" sheetId="28" r:id="rId24"/>
    <sheet name="Data Siap Running Lengkap" sheetId="29" r:id="rId25"/>
  </sheets>
  <externalReferences>
    <externalReference r:id="rId26"/>
    <externalReference r:id="rId27"/>
  </externalReferences>
  <definedNames>
    <definedName name="_xlnm._FilterDatabase" localSheetId="22" hidden="1">'Data Lengkap'!$A$2:$AN$2</definedName>
    <definedName name="_xlnm.Print_Area" localSheetId="9">'Investasi PMA'!$A$1:$Z$67</definedName>
    <definedName name="_xlnm.Print_Area" localSheetId="10">'Investasi PMA Per Provinsi'!$A$1:$X$46</definedName>
    <definedName name="_xlnm.Print_Titles" localSheetId="9">'Investasi PMA'!$A$1:$IK$5</definedName>
    <definedName name="_xlnm.Print_Titles" localSheetId="10">'Investasi PMA Per Provinsi'!$A$1:$II$5</definedName>
  </definedNames>
  <calcPr calcId="124519"/>
</workbook>
</file>

<file path=xl/calcChain.xml><?xml version="1.0" encoding="utf-8"?>
<calcChain xmlns="http://schemas.openxmlformats.org/spreadsheetml/2006/main">
  <c r="O5" i="29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4"/>
  <c r="R122"/>
  <c r="R121"/>
  <c r="R120"/>
  <c r="R119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24"/>
  <c r="R12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4"/>
  <c r="E119"/>
  <c r="E120"/>
  <c r="E121"/>
  <c r="E12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4"/>
  <c r="P8" i="24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7"/>
  <c r="P6"/>
  <c r="P5"/>
  <c r="P4"/>
  <c r="P3"/>
  <c r="O3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7"/>
  <c r="O6"/>
  <c r="O5"/>
  <c r="O4"/>
  <c r="N3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7"/>
  <c r="N6"/>
  <c r="N5"/>
  <c r="N4"/>
  <c r="M3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7"/>
  <c r="F6"/>
  <c r="F5"/>
  <c r="F4"/>
  <c r="F3"/>
  <c r="E3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7"/>
  <c r="E6"/>
  <c r="E5"/>
  <c r="E4"/>
  <c r="D3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7"/>
  <c r="D6"/>
  <c r="D5"/>
  <c r="D4"/>
  <c r="G3"/>
  <c r="M174" l="1"/>
  <c r="L174"/>
  <c r="K174"/>
  <c r="J174"/>
  <c r="I174"/>
  <c r="H174"/>
  <c r="G174"/>
  <c r="M172"/>
  <c r="L172"/>
  <c r="K172"/>
  <c r="J172"/>
  <c r="I172"/>
  <c r="H172"/>
  <c r="M171"/>
  <c r="L171"/>
  <c r="K171"/>
  <c r="J171"/>
  <c r="I171"/>
  <c r="H171"/>
  <c r="M170"/>
  <c r="L170"/>
  <c r="K170"/>
  <c r="J170"/>
  <c r="I170"/>
  <c r="H170"/>
  <c r="M169"/>
  <c r="L169"/>
  <c r="K169"/>
  <c r="J169"/>
  <c r="I169"/>
  <c r="H169"/>
  <c r="M168"/>
  <c r="L168"/>
  <c r="K168"/>
  <c r="J168"/>
  <c r="I168"/>
  <c r="H168"/>
  <c r="M167"/>
  <c r="L167"/>
  <c r="K167"/>
  <c r="J167"/>
  <c r="I167"/>
  <c r="H167"/>
  <c r="M166"/>
  <c r="L166"/>
  <c r="K166"/>
  <c r="J166"/>
  <c r="I166"/>
  <c r="H166"/>
  <c r="M165"/>
  <c r="L165"/>
  <c r="K165"/>
  <c r="J165"/>
  <c r="I165"/>
  <c r="H165"/>
  <c r="M164"/>
  <c r="L164"/>
  <c r="K164"/>
  <c r="J164"/>
  <c r="I164"/>
  <c r="H164"/>
  <c r="M163"/>
  <c r="L163"/>
  <c r="K163"/>
  <c r="J163"/>
  <c r="I163"/>
  <c r="H163"/>
  <c r="M162"/>
  <c r="L162"/>
  <c r="K162"/>
  <c r="J162"/>
  <c r="I162"/>
  <c r="H162"/>
  <c r="M161"/>
  <c r="L161"/>
  <c r="K161"/>
  <c r="J161"/>
  <c r="I161"/>
  <c r="H161"/>
  <c r="M160"/>
  <c r="L160"/>
  <c r="K160"/>
  <c r="J160"/>
  <c r="I160"/>
  <c r="H160"/>
  <c r="M159"/>
  <c r="L159"/>
  <c r="K159"/>
  <c r="J159"/>
  <c r="I159"/>
  <c r="H159"/>
  <c r="M158"/>
  <c r="L158"/>
  <c r="K158"/>
  <c r="J158"/>
  <c r="I158"/>
  <c r="H158"/>
  <c r="M157"/>
  <c r="L157"/>
  <c r="K157"/>
  <c r="J157"/>
  <c r="I157"/>
  <c r="H157"/>
  <c r="M156"/>
  <c r="L156"/>
  <c r="K156"/>
  <c r="J156"/>
  <c r="I156"/>
  <c r="H156"/>
  <c r="M155"/>
  <c r="L155"/>
  <c r="K155"/>
  <c r="J155"/>
  <c r="I155"/>
  <c r="H155"/>
  <c r="M154"/>
  <c r="L154"/>
  <c r="K154"/>
  <c r="J154"/>
  <c r="I154"/>
  <c r="H154"/>
  <c r="M153"/>
  <c r="L153"/>
  <c r="K153"/>
  <c r="J153"/>
  <c r="I153"/>
  <c r="H153"/>
  <c r="M152"/>
  <c r="L152"/>
  <c r="K152"/>
  <c r="J152"/>
  <c r="I152"/>
  <c r="H152"/>
  <c r="M151"/>
  <c r="L151"/>
  <c r="K151"/>
  <c r="J151"/>
  <c r="I151"/>
  <c r="H151"/>
  <c r="M150"/>
  <c r="L150"/>
  <c r="K150"/>
  <c r="J150"/>
  <c r="I150"/>
  <c r="H150"/>
  <c r="M149"/>
  <c r="L149"/>
  <c r="K149"/>
  <c r="J149"/>
  <c r="I149"/>
  <c r="H149"/>
  <c r="M148"/>
  <c r="L148"/>
  <c r="K148"/>
  <c r="J148"/>
  <c r="I148"/>
  <c r="H148"/>
  <c r="M147"/>
  <c r="L147"/>
  <c r="K147"/>
  <c r="J147"/>
  <c r="I147"/>
  <c r="H147"/>
  <c r="M146"/>
  <c r="L146"/>
  <c r="K146"/>
  <c r="J146"/>
  <c r="I146"/>
  <c r="H146"/>
  <c r="M145"/>
  <c r="L145"/>
  <c r="K145"/>
  <c r="J145"/>
  <c r="I145"/>
  <c r="H145"/>
  <c r="M144"/>
  <c r="L144"/>
  <c r="K144"/>
  <c r="J144"/>
  <c r="I144"/>
  <c r="H144"/>
  <c r="M143"/>
  <c r="L143"/>
  <c r="K143"/>
  <c r="J143"/>
  <c r="I143"/>
  <c r="H143"/>
  <c r="M142"/>
  <c r="L142"/>
  <c r="K142"/>
  <c r="J142"/>
  <c r="I142"/>
  <c r="H142"/>
  <c r="M141"/>
  <c r="L141"/>
  <c r="K141"/>
  <c r="J141"/>
  <c r="I141"/>
  <c r="H141"/>
  <c r="M140"/>
  <c r="L140"/>
  <c r="K140"/>
  <c r="J140"/>
  <c r="I140"/>
  <c r="H140"/>
  <c r="M139"/>
  <c r="L139"/>
  <c r="K139"/>
  <c r="J139"/>
  <c r="I139"/>
  <c r="H139"/>
  <c r="M138"/>
  <c r="L138"/>
  <c r="K138"/>
  <c r="J138"/>
  <c r="I138"/>
  <c r="H138"/>
  <c r="M137"/>
  <c r="L137"/>
  <c r="K137"/>
  <c r="J137"/>
  <c r="I137"/>
  <c r="H137"/>
  <c r="M136"/>
  <c r="L136"/>
  <c r="K136"/>
  <c r="J136"/>
  <c r="I136"/>
  <c r="H136"/>
  <c r="M135"/>
  <c r="L135"/>
  <c r="K135"/>
  <c r="J135"/>
  <c r="I135"/>
  <c r="H135"/>
  <c r="M134"/>
  <c r="L134"/>
  <c r="K134"/>
  <c r="J134"/>
  <c r="I134"/>
  <c r="H134"/>
  <c r="M133"/>
  <c r="L133"/>
  <c r="K133"/>
  <c r="J133"/>
  <c r="I133"/>
  <c r="H133"/>
  <c r="M132"/>
  <c r="L132"/>
  <c r="K132"/>
  <c r="J132"/>
  <c r="I132"/>
  <c r="H132"/>
  <c r="M131"/>
  <c r="L131"/>
  <c r="K131"/>
  <c r="J131"/>
  <c r="I131"/>
  <c r="H131"/>
  <c r="M130"/>
  <c r="L130"/>
  <c r="K130"/>
  <c r="J130"/>
  <c r="I130"/>
  <c r="H130"/>
  <c r="M129"/>
  <c r="L129"/>
  <c r="K129"/>
  <c r="J129"/>
  <c r="I129"/>
  <c r="H129"/>
  <c r="M128"/>
  <c r="L128"/>
  <c r="K128"/>
  <c r="J128"/>
  <c r="I128"/>
  <c r="H128"/>
  <c r="M127"/>
  <c r="L127"/>
  <c r="K127"/>
  <c r="J127"/>
  <c r="I127"/>
  <c r="H127"/>
  <c r="M126"/>
  <c r="L126"/>
  <c r="K126"/>
  <c r="J126"/>
  <c r="I126"/>
  <c r="H126"/>
  <c r="M125"/>
  <c r="L125"/>
  <c r="K125"/>
  <c r="J125"/>
  <c r="I125"/>
  <c r="H125"/>
  <c r="M124"/>
  <c r="L124"/>
  <c r="K124"/>
  <c r="J124"/>
  <c r="I124"/>
  <c r="H124"/>
  <c r="M123"/>
  <c r="L123"/>
  <c r="K123"/>
  <c r="J123"/>
  <c r="I123"/>
  <c r="H123"/>
  <c r="M122"/>
  <c r="L122"/>
  <c r="K122"/>
  <c r="J122"/>
  <c r="I122"/>
  <c r="H122"/>
  <c r="M121"/>
  <c r="L121"/>
  <c r="K121"/>
  <c r="J121"/>
  <c r="I121"/>
  <c r="H121"/>
  <c r="M120"/>
  <c r="L120"/>
  <c r="K120"/>
  <c r="J120"/>
  <c r="I120"/>
  <c r="H120"/>
  <c r="M119"/>
  <c r="L119"/>
  <c r="K119"/>
  <c r="J119"/>
  <c r="I119"/>
  <c r="H119"/>
  <c r="M118"/>
  <c r="L118"/>
  <c r="K118"/>
  <c r="J118"/>
  <c r="I118"/>
  <c r="H118"/>
  <c r="M117"/>
  <c r="L117"/>
  <c r="K117"/>
  <c r="J117"/>
  <c r="I117"/>
  <c r="H117"/>
  <c r="M116"/>
  <c r="L116"/>
  <c r="K116"/>
  <c r="J116"/>
  <c r="I116"/>
  <c r="H116"/>
  <c r="M115"/>
  <c r="L115"/>
  <c r="K115"/>
  <c r="J115"/>
  <c r="I115"/>
  <c r="H115"/>
  <c r="M114"/>
  <c r="L114"/>
  <c r="K114"/>
  <c r="J114"/>
  <c r="I114"/>
  <c r="H114"/>
  <c r="M113"/>
  <c r="L113"/>
  <c r="K113"/>
  <c r="J113"/>
  <c r="I113"/>
  <c r="H113"/>
  <c r="M112"/>
  <c r="L112"/>
  <c r="K112"/>
  <c r="J112"/>
  <c r="I112"/>
  <c r="H112"/>
  <c r="M111"/>
  <c r="L111"/>
  <c r="K111"/>
  <c r="J111"/>
  <c r="I111"/>
  <c r="H111"/>
  <c r="M110"/>
  <c r="L110"/>
  <c r="K110"/>
  <c r="J110"/>
  <c r="I110"/>
  <c r="H110"/>
  <c r="M109"/>
  <c r="L109"/>
  <c r="K109"/>
  <c r="J109"/>
  <c r="I109"/>
  <c r="H109"/>
  <c r="M108"/>
  <c r="L108"/>
  <c r="K108"/>
  <c r="J108"/>
  <c r="I108"/>
  <c r="H108"/>
  <c r="M107"/>
  <c r="L107"/>
  <c r="K107"/>
  <c r="J107"/>
  <c r="I107"/>
  <c r="H107"/>
  <c r="M106"/>
  <c r="L106"/>
  <c r="K106"/>
  <c r="J106"/>
  <c r="I106"/>
  <c r="H106"/>
  <c r="M105"/>
  <c r="L105"/>
  <c r="K105"/>
  <c r="J105"/>
  <c r="I105"/>
  <c r="H105"/>
  <c r="M104"/>
  <c r="L104"/>
  <c r="K104"/>
  <c r="J104"/>
  <c r="I104"/>
  <c r="H104"/>
  <c r="M103"/>
  <c r="L103"/>
  <c r="K103"/>
  <c r="J103"/>
  <c r="I103"/>
  <c r="H103"/>
  <c r="M102"/>
  <c r="L102"/>
  <c r="K102"/>
  <c r="J102"/>
  <c r="I102"/>
  <c r="H102"/>
  <c r="M101"/>
  <c r="L101"/>
  <c r="K101"/>
  <c r="J101"/>
  <c r="I101"/>
  <c r="H101"/>
  <c r="M100"/>
  <c r="L100"/>
  <c r="K100"/>
  <c r="J100"/>
  <c r="I100"/>
  <c r="H100"/>
  <c r="M99"/>
  <c r="L99"/>
  <c r="K99"/>
  <c r="J99"/>
  <c r="I99"/>
  <c r="H99"/>
  <c r="M98"/>
  <c r="L98"/>
  <c r="K98"/>
  <c r="J98"/>
  <c r="I98"/>
  <c r="H98"/>
  <c r="M97"/>
  <c r="L97"/>
  <c r="K97"/>
  <c r="J97"/>
  <c r="I97"/>
  <c r="H97"/>
  <c r="M96"/>
  <c r="L96"/>
  <c r="K96"/>
  <c r="J96"/>
  <c r="I96"/>
  <c r="H96"/>
  <c r="M95"/>
  <c r="L95"/>
  <c r="K95"/>
  <c r="J95"/>
  <c r="I95"/>
  <c r="H95"/>
  <c r="M94"/>
  <c r="L94"/>
  <c r="K94"/>
  <c r="J94"/>
  <c r="I94"/>
  <c r="H94"/>
  <c r="M93"/>
  <c r="L93"/>
  <c r="K93"/>
  <c r="J93"/>
  <c r="I93"/>
  <c r="H93"/>
  <c r="M92"/>
  <c r="L92"/>
  <c r="K92"/>
  <c r="J92"/>
  <c r="I92"/>
  <c r="H92"/>
  <c r="M91"/>
  <c r="L91"/>
  <c r="K91"/>
  <c r="J91"/>
  <c r="I91"/>
  <c r="H91"/>
  <c r="M90"/>
  <c r="L90"/>
  <c r="K90"/>
  <c r="J90"/>
  <c r="I90"/>
  <c r="H90"/>
  <c r="M89"/>
  <c r="L89"/>
  <c r="K89"/>
  <c r="J89"/>
  <c r="I89"/>
  <c r="H89"/>
  <c r="M88"/>
  <c r="L88"/>
  <c r="K88"/>
  <c r="J88"/>
  <c r="I88"/>
  <c r="H88"/>
  <c r="M87"/>
  <c r="L87"/>
  <c r="K87"/>
  <c r="J87"/>
  <c r="I87"/>
  <c r="H87"/>
  <c r="M86"/>
  <c r="L86"/>
  <c r="K86"/>
  <c r="J86"/>
  <c r="I86"/>
  <c r="H86"/>
  <c r="M85"/>
  <c r="L85"/>
  <c r="K85"/>
  <c r="J85"/>
  <c r="I85"/>
  <c r="H85"/>
  <c r="M84"/>
  <c r="L84"/>
  <c r="K84"/>
  <c r="J84"/>
  <c r="I84"/>
  <c r="H84"/>
  <c r="M83"/>
  <c r="L83"/>
  <c r="K83"/>
  <c r="J83"/>
  <c r="I83"/>
  <c r="H83"/>
  <c r="M82"/>
  <c r="L82"/>
  <c r="K82"/>
  <c r="J82"/>
  <c r="I82"/>
  <c r="H82"/>
  <c r="M81"/>
  <c r="L81"/>
  <c r="K81"/>
  <c r="J81"/>
  <c r="I81"/>
  <c r="H81"/>
  <c r="M80"/>
  <c r="L80"/>
  <c r="K80"/>
  <c r="J80"/>
  <c r="I80"/>
  <c r="H80"/>
  <c r="M79"/>
  <c r="L79"/>
  <c r="K79"/>
  <c r="J79"/>
  <c r="I79"/>
  <c r="H79"/>
  <c r="M78"/>
  <c r="L78"/>
  <c r="K78"/>
  <c r="J78"/>
  <c r="I78"/>
  <c r="H78"/>
  <c r="M77"/>
  <c r="L77"/>
  <c r="K77"/>
  <c r="J77"/>
  <c r="I77"/>
  <c r="H77"/>
  <c r="M76"/>
  <c r="L76"/>
  <c r="K76"/>
  <c r="J76"/>
  <c r="I76"/>
  <c r="H76"/>
  <c r="M75"/>
  <c r="L75"/>
  <c r="K75"/>
  <c r="J75"/>
  <c r="I75"/>
  <c r="H75"/>
  <c r="M74"/>
  <c r="L74"/>
  <c r="K74"/>
  <c r="J74"/>
  <c r="I74"/>
  <c r="H74"/>
  <c r="M73"/>
  <c r="L73"/>
  <c r="K73"/>
  <c r="J73"/>
  <c r="I73"/>
  <c r="H73"/>
  <c r="M72"/>
  <c r="L72"/>
  <c r="K72"/>
  <c r="J72"/>
  <c r="I72"/>
  <c r="H72"/>
  <c r="M71"/>
  <c r="L71"/>
  <c r="K71"/>
  <c r="J71"/>
  <c r="I71"/>
  <c r="H71"/>
  <c r="M70"/>
  <c r="L70"/>
  <c r="K70"/>
  <c r="J70"/>
  <c r="I70"/>
  <c r="H70"/>
  <c r="M69"/>
  <c r="L69"/>
  <c r="K69"/>
  <c r="J69"/>
  <c r="I69"/>
  <c r="H69"/>
  <c r="M68"/>
  <c r="L68"/>
  <c r="K68"/>
  <c r="J68"/>
  <c r="I68"/>
  <c r="H68"/>
  <c r="M67"/>
  <c r="L67"/>
  <c r="K67"/>
  <c r="J67"/>
  <c r="I67"/>
  <c r="H67"/>
  <c r="M66"/>
  <c r="L66"/>
  <c r="K66"/>
  <c r="J66"/>
  <c r="I66"/>
  <c r="H66"/>
  <c r="M65"/>
  <c r="L65"/>
  <c r="K65"/>
  <c r="J65"/>
  <c r="I65"/>
  <c r="H65"/>
  <c r="M64"/>
  <c r="L64"/>
  <c r="K64"/>
  <c r="J64"/>
  <c r="I64"/>
  <c r="H64"/>
  <c r="M63"/>
  <c r="L63"/>
  <c r="K63"/>
  <c r="J63"/>
  <c r="I63"/>
  <c r="H63"/>
  <c r="M62"/>
  <c r="L62"/>
  <c r="K62"/>
  <c r="J62"/>
  <c r="I62"/>
  <c r="H62"/>
  <c r="M61"/>
  <c r="L61"/>
  <c r="K61"/>
  <c r="J61"/>
  <c r="I61"/>
  <c r="H61"/>
  <c r="M60"/>
  <c r="L60"/>
  <c r="K60"/>
  <c r="J60"/>
  <c r="I60"/>
  <c r="H60"/>
  <c r="M59"/>
  <c r="L59"/>
  <c r="K59"/>
  <c r="J59"/>
  <c r="I59"/>
  <c r="H59"/>
  <c r="M58"/>
  <c r="L58"/>
  <c r="K58"/>
  <c r="J58"/>
  <c r="I58"/>
  <c r="H58"/>
  <c r="M57"/>
  <c r="L57"/>
  <c r="K57"/>
  <c r="J57"/>
  <c r="I57"/>
  <c r="H57"/>
  <c r="M56"/>
  <c r="L56"/>
  <c r="K56"/>
  <c r="J56"/>
  <c r="I56"/>
  <c r="H56"/>
  <c r="M55"/>
  <c r="L55"/>
  <c r="K55"/>
  <c r="J55"/>
  <c r="I55"/>
  <c r="H55"/>
  <c r="M54"/>
  <c r="L54"/>
  <c r="K54"/>
  <c r="J54"/>
  <c r="I54"/>
  <c r="H54"/>
  <c r="M53"/>
  <c r="L53"/>
  <c r="K53"/>
  <c r="J53"/>
  <c r="I53"/>
  <c r="H53"/>
  <c r="M52"/>
  <c r="L52"/>
  <c r="K52"/>
  <c r="J52"/>
  <c r="I52"/>
  <c r="H52"/>
  <c r="M51"/>
  <c r="L51"/>
  <c r="K51"/>
  <c r="J51"/>
  <c r="I51"/>
  <c r="H51"/>
  <c r="M50"/>
  <c r="L50"/>
  <c r="K50"/>
  <c r="J50"/>
  <c r="I50"/>
  <c r="H50"/>
  <c r="M49"/>
  <c r="L49"/>
  <c r="K49"/>
  <c r="J49"/>
  <c r="I49"/>
  <c r="H49"/>
  <c r="M48"/>
  <c r="L48"/>
  <c r="K48"/>
  <c r="J48"/>
  <c r="I48"/>
  <c r="H48"/>
  <c r="M47"/>
  <c r="L47"/>
  <c r="K47"/>
  <c r="J47"/>
  <c r="I47"/>
  <c r="H47"/>
  <c r="M46"/>
  <c r="L46"/>
  <c r="K46"/>
  <c r="J46"/>
  <c r="I46"/>
  <c r="H46"/>
  <c r="M45"/>
  <c r="L45"/>
  <c r="K45"/>
  <c r="J45"/>
  <c r="I45"/>
  <c r="H45"/>
  <c r="M44"/>
  <c r="L44"/>
  <c r="K44"/>
  <c r="J44"/>
  <c r="I44"/>
  <c r="H44"/>
  <c r="M43"/>
  <c r="L43"/>
  <c r="K43"/>
  <c r="J43"/>
  <c r="I43"/>
  <c r="H43"/>
  <c r="M42"/>
  <c r="L42"/>
  <c r="K42"/>
  <c r="J42"/>
  <c r="I42"/>
  <c r="H42"/>
  <c r="M41"/>
  <c r="L41"/>
  <c r="K41"/>
  <c r="J41"/>
  <c r="I41"/>
  <c r="H41"/>
  <c r="M40"/>
  <c r="L40"/>
  <c r="K40"/>
  <c r="J40"/>
  <c r="I40"/>
  <c r="H40"/>
  <c r="M39"/>
  <c r="L39"/>
  <c r="K39"/>
  <c r="J39"/>
  <c r="I39"/>
  <c r="H39"/>
  <c r="M38"/>
  <c r="L38"/>
  <c r="K38"/>
  <c r="J38"/>
  <c r="I38"/>
  <c r="H38"/>
  <c r="M37"/>
  <c r="L37"/>
  <c r="K37"/>
  <c r="J37"/>
  <c r="I37"/>
  <c r="H37"/>
  <c r="M36"/>
  <c r="L36"/>
  <c r="K36"/>
  <c r="J36"/>
  <c r="I36"/>
  <c r="H36"/>
  <c r="M35"/>
  <c r="L35"/>
  <c r="K35"/>
  <c r="J35"/>
  <c r="I35"/>
  <c r="H35"/>
  <c r="M34"/>
  <c r="L34"/>
  <c r="K34"/>
  <c r="J34"/>
  <c r="I34"/>
  <c r="H34"/>
  <c r="M33"/>
  <c r="L33"/>
  <c r="K33"/>
  <c r="J33"/>
  <c r="I33"/>
  <c r="H33"/>
  <c r="M32"/>
  <c r="L32"/>
  <c r="K32"/>
  <c r="J32"/>
  <c r="I32"/>
  <c r="H32"/>
  <c r="M31"/>
  <c r="L31"/>
  <c r="K31"/>
  <c r="J31"/>
  <c r="I31"/>
  <c r="H31"/>
  <c r="M30"/>
  <c r="L30"/>
  <c r="K30"/>
  <c r="J30"/>
  <c r="I30"/>
  <c r="H30"/>
  <c r="M29"/>
  <c r="L29"/>
  <c r="K29"/>
  <c r="J29"/>
  <c r="I29"/>
  <c r="H29"/>
  <c r="M28"/>
  <c r="L28"/>
  <c r="K28"/>
  <c r="J28"/>
  <c r="I28"/>
  <c r="H28"/>
  <c r="M27"/>
  <c r="L27"/>
  <c r="K27"/>
  <c r="J27"/>
  <c r="I27"/>
  <c r="H27"/>
  <c r="M26"/>
  <c r="L26"/>
  <c r="K26"/>
  <c r="J26"/>
  <c r="I26"/>
  <c r="H26"/>
  <c r="M25"/>
  <c r="L25"/>
  <c r="K25"/>
  <c r="J25"/>
  <c r="I25"/>
  <c r="H25"/>
  <c r="M24"/>
  <c r="L24"/>
  <c r="K24"/>
  <c r="J24"/>
  <c r="I24"/>
  <c r="H24"/>
  <c r="M23"/>
  <c r="L23"/>
  <c r="K23"/>
  <c r="J23"/>
  <c r="I23"/>
  <c r="H23"/>
  <c r="M22"/>
  <c r="L22"/>
  <c r="K22"/>
  <c r="J22"/>
  <c r="I22"/>
  <c r="H22"/>
  <c r="M21"/>
  <c r="L21"/>
  <c r="K21"/>
  <c r="J21"/>
  <c r="I21"/>
  <c r="H21"/>
  <c r="M20"/>
  <c r="L20"/>
  <c r="K20"/>
  <c r="J20"/>
  <c r="I20"/>
  <c r="H20"/>
  <c r="M19"/>
  <c r="L19"/>
  <c r="K19"/>
  <c r="J19"/>
  <c r="I19"/>
  <c r="H19"/>
  <c r="M18"/>
  <c r="L18"/>
  <c r="K18"/>
  <c r="J18"/>
  <c r="I18"/>
  <c r="H18"/>
  <c r="M17"/>
  <c r="L17"/>
  <c r="K17"/>
  <c r="J17"/>
  <c r="I17"/>
  <c r="H17"/>
  <c r="M16"/>
  <c r="L16"/>
  <c r="K16"/>
  <c r="J16"/>
  <c r="I16"/>
  <c r="H16"/>
  <c r="M15"/>
  <c r="L15"/>
  <c r="K15"/>
  <c r="J15"/>
  <c r="I15"/>
  <c r="H15"/>
  <c r="M14"/>
  <c r="L14"/>
  <c r="K14"/>
  <c r="J14"/>
  <c r="I14"/>
  <c r="H14"/>
  <c r="M13"/>
  <c r="L13"/>
  <c r="K13"/>
  <c r="J13"/>
  <c r="I13"/>
  <c r="H13"/>
  <c r="M12"/>
  <c r="L12"/>
  <c r="K12"/>
  <c r="J12"/>
  <c r="I12"/>
  <c r="H12"/>
  <c r="M11"/>
  <c r="L11"/>
  <c r="K11"/>
  <c r="J11"/>
  <c r="I11"/>
  <c r="H11"/>
  <c r="M10"/>
  <c r="L10"/>
  <c r="K10"/>
  <c r="J10"/>
  <c r="I10"/>
  <c r="H10"/>
  <c r="M9"/>
  <c r="L9"/>
  <c r="K9"/>
  <c r="J9"/>
  <c r="I9"/>
  <c r="H9"/>
  <c r="M8"/>
  <c r="L8"/>
  <c r="K8"/>
  <c r="J8"/>
  <c r="I8"/>
  <c r="H8"/>
  <c r="M7"/>
  <c r="M6"/>
  <c r="M5"/>
  <c r="M4"/>
  <c r="L7"/>
  <c r="L6"/>
  <c r="L5"/>
  <c r="L4"/>
  <c r="L3"/>
  <c r="K7"/>
  <c r="K6"/>
  <c r="K5"/>
  <c r="K4"/>
  <c r="K3"/>
  <c r="J7"/>
  <c r="J6"/>
  <c r="J5"/>
  <c r="J4"/>
  <c r="J3"/>
  <c r="I7"/>
  <c r="I6"/>
  <c r="I5"/>
  <c r="I4"/>
  <c r="I3"/>
  <c r="H7"/>
  <c r="H6"/>
  <c r="H5"/>
  <c r="H4"/>
  <c r="H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S7" i="10"/>
  <c r="T7"/>
  <c r="U7"/>
  <c r="V7"/>
  <c r="W7"/>
  <c r="S8"/>
  <c r="T8"/>
  <c r="U8"/>
  <c r="V8"/>
  <c r="W8"/>
  <c r="S9"/>
  <c r="T9"/>
  <c r="U9"/>
  <c r="V9"/>
  <c r="W9"/>
  <c r="S10"/>
  <c r="T10"/>
  <c r="U10"/>
  <c r="V10"/>
  <c r="W10"/>
  <c r="S11"/>
  <c r="T11"/>
  <c r="U11"/>
  <c r="V11"/>
  <c r="W11"/>
  <c r="S12"/>
  <c r="T12"/>
  <c r="U12"/>
  <c r="V12"/>
  <c r="W12"/>
  <c r="S13"/>
  <c r="T13"/>
  <c r="U13"/>
  <c r="V13"/>
  <c r="W13"/>
  <c r="S14"/>
  <c r="T14"/>
  <c r="U14"/>
  <c r="V14"/>
  <c r="W14"/>
  <c r="S15"/>
  <c r="T15"/>
  <c r="U15"/>
  <c r="V15"/>
  <c r="W15"/>
  <c r="S16"/>
  <c r="T16"/>
  <c r="U16"/>
  <c r="V16"/>
  <c r="W16"/>
  <c r="S17"/>
  <c r="T17"/>
  <c r="U17"/>
  <c r="V17"/>
  <c r="W17"/>
  <c r="S18"/>
  <c r="T18"/>
  <c r="U18"/>
  <c r="V18"/>
  <c r="W18"/>
  <c r="S19"/>
  <c r="T19"/>
  <c r="U19"/>
  <c r="V19"/>
  <c r="W19"/>
  <c r="S20"/>
  <c r="T20"/>
  <c r="U20"/>
  <c r="V20"/>
  <c r="W20"/>
  <c r="S21"/>
  <c r="T21"/>
  <c r="U21"/>
  <c r="V21"/>
  <c r="W21"/>
  <c r="S22"/>
  <c r="T22"/>
  <c r="U22"/>
  <c r="V22"/>
  <c r="W22"/>
  <c r="S23"/>
  <c r="T23"/>
  <c r="U23"/>
  <c r="V23"/>
  <c r="W23"/>
  <c r="S24"/>
  <c r="T24"/>
  <c r="U24"/>
  <c r="V24"/>
  <c r="W24"/>
  <c r="S25"/>
  <c r="T25"/>
  <c r="U25"/>
  <c r="V25"/>
  <c r="W25"/>
  <c r="S26"/>
  <c r="T26"/>
  <c r="U26"/>
  <c r="V26"/>
  <c r="W26"/>
  <c r="S27"/>
  <c r="T27"/>
  <c r="U27"/>
  <c r="V27"/>
  <c r="W27"/>
  <c r="S28"/>
  <c r="T28"/>
  <c r="U28"/>
  <c r="V28"/>
  <c r="W28"/>
  <c r="S29"/>
  <c r="T29"/>
  <c r="U29"/>
  <c r="V29"/>
  <c r="W29"/>
  <c r="S30"/>
  <c r="T30"/>
  <c r="U30"/>
  <c r="V30"/>
  <c r="W30"/>
  <c r="S31"/>
  <c r="T31"/>
  <c r="U31"/>
  <c r="V31"/>
  <c r="W31"/>
  <c r="S32"/>
  <c r="T32"/>
  <c r="U32"/>
  <c r="V32"/>
  <c r="W32"/>
  <c r="S33"/>
  <c r="T33"/>
  <c r="U33"/>
  <c r="V33"/>
  <c r="W33"/>
  <c r="S34"/>
  <c r="T34"/>
  <c r="U34"/>
  <c r="V34"/>
  <c r="W34"/>
  <c r="S35"/>
  <c r="T35"/>
  <c r="U35"/>
  <c r="V35"/>
  <c r="W35"/>
  <c r="S36"/>
  <c r="T36"/>
  <c r="U36"/>
  <c r="V36"/>
  <c r="W36"/>
  <c r="S37"/>
  <c r="T37"/>
  <c r="U37"/>
  <c r="V37"/>
  <c r="W37"/>
  <c r="S38"/>
  <c r="T38"/>
  <c r="U38"/>
  <c r="V38"/>
  <c r="W38"/>
  <c r="S39"/>
  <c r="T39"/>
  <c r="U39"/>
  <c r="V39"/>
  <c r="W39"/>
  <c r="W6"/>
  <c r="V6"/>
  <c r="U6"/>
  <c r="T6"/>
  <c r="S6"/>
  <c r="J41" i="21"/>
  <c r="D509" i="18"/>
  <c r="E509"/>
  <c r="F509"/>
  <c r="G509"/>
  <c r="C509"/>
  <c r="D503"/>
  <c r="E503"/>
  <c r="F503"/>
  <c r="G503"/>
  <c r="C503"/>
  <c r="D497"/>
  <c r="E497"/>
  <c r="F497"/>
  <c r="G497"/>
  <c r="C497"/>
  <c r="D486"/>
  <c r="E486"/>
  <c r="F486"/>
  <c r="G486"/>
  <c r="C486"/>
  <c r="D474"/>
  <c r="E474"/>
  <c r="F474"/>
  <c r="G474"/>
  <c r="C474"/>
  <c r="D468"/>
  <c r="E468"/>
  <c r="F468"/>
  <c r="G468"/>
  <c r="C468"/>
  <c r="D448"/>
  <c r="E448"/>
  <c r="F448"/>
  <c r="G448"/>
  <c r="C448"/>
  <c r="D461"/>
  <c r="E461"/>
  <c r="F461"/>
  <c r="G461"/>
  <c r="C461"/>
  <c r="D429"/>
  <c r="E429"/>
  <c r="F429"/>
  <c r="G429"/>
  <c r="C429"/>
  <c r="D415"/>
  <c r="E415"/>
  <c r="F415"/>
  <c r="G415"/>
  <c r="C415"/>
  <c r="D400"/>
  <c r="E400"/>
  <c r="F400"/>
  <c r="G400"/>
  <c r="C400"/>
  <c r="D376"/>
  <c r="E376"/>
  <c r="F376"/>
  <c r="G376"/>
  <c r="C376"/>
  <c r="D362"/>
  <c r="E362"/>
  <c r="F362"/>
  <c r="G362"/>
  <c r="C362"/>
  <c r="D349"/>
  <c r="E349"/>
  <c r="F349"/>
  <c r="G349"/>
  <c r="C349"/>
  <c r="D338"/>
  <c r="E338"/>
  <c r="F338"/>
  <c r="G338"/>
  <c r="C338"/>
  <c r="D328"/>
  <c r="E328"/>
  <c r="F328"/>
  <c r="G328"/>
  <c r="C328"/>
  <c r="D310"/>
  <c r="E310"/>
  <c r="F310"/>
  <c r="G310"/>
  <c r="C310"/>
  <c r="D297"/>
  <c r="E297"/>
  <c r="F297"/>
  <c r="G297"/>
  <c r="C297"/>
  <c r="D281"/>
  <c r="E281"/>
  <c r="F281"/>
  <c r="G281"/>
  <c r="C281"/>
  <c r="D259"/>
  <c r="E259"/>
  <c r="F259"/>
  <c r="G259"/>
  <c r="C259"/>
  <c r="D250"/>
  <c r="E250"/>
  <c r="F250"/>
  <c r="G250"/>
  <c r="C250"/>
  <c r="D232"/>
  <c r="E232"/>
  <c r="F232"/>
  <c r="G232"/>
  <c r="C232"/>
  <c r="D224"/>
  <c r="E224"/>
  <c r="F224"/>
  <c r="G224"/>
  <c r="C224"/>
  <c r="D212"/>
  <c r="E212"/>
  <c r="F212"/>
  <c r="G212"/>
  <c r="C212"/>
  <c r="D201"/>
  <c r="E201"/>
  <c r="F201"/>
  <c r="G201"/>
  <c r="C201"/>
  <c r="D190"/>
  <c r="E190"/>
  <c r="F190"/>
  <c r="G190"/>
  <c r="C190"/>
  <c r="D174"/>
  <c r="E174"/>
  <c r="F174"/>
  <c r="G174"/>
  <c r="C174"/>
  <c r="D147"/>
  <c r="E147"/>
  <c r="F147"/>
  <c r="G147"/>
  <c r="C147"/>
  <c r="D139"/>
  <c r="E139"/>
  <c r="F139"/>
  <c r="G139"/>
  <c r="C139"/>
  <c r="D132"/>
  <c r="E132"/>
  <c r="F132"/>
  <c r="G132"/>
  <c r="C132"/>
  <c r="D104"/>
  <c r="E104"/>
  <c r="F104"/>
  <c r="G104"/>
  <c r="C104"/>
  <c r="D69"/>
  <c r="E69"/>
  <c r="F69"/>
  <c r="G69"/>
  <c r="C69"/>
  <c r="D59"/>
  <c r="E59"/>
  <c r="F59"/>
  <c r="G59"/>
  <c r="C59"/>
  <c r="D44"/>
  <c r="E44"/>
  <c r="F44"/>
  <c r="G44"/>
  <c r="C44"/>
  <c r="I173" i="24" l="1"/>
  <c r="I175" s="1"/>
  <c r="K173"/>
  <c r="K175" s="1"/>
  <c r="M173"/>
  <c r="M175" s="1"/>
  <c r="G173"/>
  <c r="G175" s="1"/>
  <c r="H173"/>
  <c r="H175" s="1"/>
  <c r="J173"/>
  <c r="J175" s="1"/>
  <c r="L173"/>
  <c r="L175" s="1"/>
  <c r="D40" i="14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Z56" i="12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Z6"/>
  <c r="Y6"/>
  <c r="Y61" s="1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D61" l="1"/>
  <c r="N61"/>
  <c r="X61"/>
  <c r="Z61"/>
  <c r="O61"/>
  <c r="Q61"/>
  <c r="S61"/>
  <c r="U61"/>
  <c r="W61"/>
  <c r="E61"/>
  <c r="G61"/>
  <c r="I61"/>
  <c r="K61"/>
  <c r="M61"/>
  <c r="F61"/>
  <c r="H61"/>
  <c r="J61"/>
  <c r="L61"/>
  <c r="P61"/>
  <c r="R61"/>
  <c r="T61"/>
  <c r="V61"/>
</calcChain>
</file>

<file path=xl/sharedStrings.xml><?xml version="1.0" encoding="utf-8"?>
<sst xmlns="http://schemas.openxmlformats.org/spreadsheetml/2006/main" count="2502" uniqueCount="1000">
  <si>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</si>
  <si>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</si>
  <si>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</si>
  <si>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</si>
  <si>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</si>
  <si>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</si>
  <si>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</si>
  <si>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</si>
  <si>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Kep.Bangka Belitung</t>
  </si>
  <si>
    <t>Kep. Riau</t>
  </si>
  <si>
    <t>DKI Jakarta</t>
  </si>
  <si>
    <t>Jawa Barat</t>
  </si>
  <si>
    <t>Jateng</t>
  </si>
  <si>
    <t>DIY</t>
  </si>
  <si>
    <t>Jatim</t>
  </si>
  <si>
    <t>Banten</t>
  </si>
  <si>
    <t>Bali</t>
  </si>
  <si>
    <t>NTB</t>
  </si>
  <si>
    <t>NTT</t>
  </si>
  <si>
    <t>Kalimantan Barat</t>
  </si>
  <si>
    <t>Kalimantan Tengah</t>
  </si>
  <si>
    <t>Kalimantan Selatan</t>
  </si>
  <si>
    <t>Kalimantan Timur</t>
  </si>
  <si>
    <t>Kalimatan Utara</t>
  </si>
  <si>
    <t>Sulut</t>
  </si>
  <si>
    <t>Sulteng</t>
  </si>
  <si>
    <t>Sulsel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</si>
  <si>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</si>
  <si>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</si>
  <si>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</si>
  <si>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</si>
  <si>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</si>
  <si>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</si>
  <si>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</si>
  <si>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Volume Air Bersih yang disalurkan Perusahaan Air Bersih Menurut Provinsi (2010-2015)</t>
  </si>
  <si>
    <r>
      <t>(Ribu M</t>
    </r>
    <r>
      <rPr>
        <sz val="11"/>
        <color theme="1"/>
        <rFont val="Calibri"/>
        <family val="2"/>
      </rPr>
      <t>³</t>
    </r>
    <r>
      <rPr>
        <sz val="11"/>
        <color theme="1"/>
        <rFont val="Calibri"/>
        <family val="2"/>
        <charset val="1"/>
      </rPr>
      <t>)</t>
    </r>
  </si>
  <si>
    <t>Listrik yang didistribusikan menurut Provinsi 2011-2015</t>
  </si>
  <si>
    <t>GWH</t>
  </si>
  <si>
    <t>MWH</t>
  </si>
  <si>
    <t>Jalan Nasional</t>
  </si>
  <si>
    <t>Jalan Provinsi</t>
  </si>
  <si>
    <t>Jalan Kabupaten</t>
  </si>
  <si>
    <t xml:space="preserve">Baik </t>
  </si>
  <si>
    <t>Sedang</t>
  </si>
  <si>
    <t>Baik</t>
  </si>
  <si>
    <t>Panjang Jalan Menurut Provinsi</t>
  </si>
  <si>
    <t>KM</t>
  </si>
  <si>
    <t>PDRB Provinsi</t>
  </si>
  <si>
    <t>Milyar Rupiah</t>
  </si>
  <si>
    <t xml:space="preserve"> </t>
  </si>
  <si>
    <t>NO.</t>
  </si>
  <si>
    <t>Q1 2012</t>
  </si>
  <si>
    <t>Q2 2012</t>
  </si>
  <si>
    <t>Q3 2012</t>
  </si>
  <si>
    <t>Q4 2012</t>
  </si>
  <si>
    <t>Q1 2014</t>
  </si>
  <si>
    <t>Q2 2014</t>
  </si>
  <si>
    <t>Q3 2014</t>
  </si>
  <si>
    <t>Q4 2014</t>
  </si>
  <si>
    <t>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</si>
  <si>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</si>
  <si>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</si>
  <si>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</si>
  <si>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</si>
  <si>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</si>
  <si>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</si>
  <si>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</si>
  <si>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</si>
  <si>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</si>
  <si>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</si>
  <si>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II</t>
  </si>
  <si>
    <t>11</t>
  </si>
  <si>
    <t>12</t>
  </si>
  <si>
    <t>13</t>
  </si>
  <si>
    <t>14</t>
  </si>
  <si>
    <t>15</t>
  </si>
  <si>
    <t>16</t>
  </si>
  <si>
    <t>III</t>
  </si>
  <si>
    <t>17</t>
  </si>
  <si>
    <t>18</t>
  </si>
  <si>
    <t>19</t>
  </si>
  <si>
    <t>IV</t>
  </si>
  <si>
    <t>20</t>
  </si>
  <si>
    <t>21</t>
  </si>
  <si>
    <t>22</t>
  </si>
  <si>
    <t>23</t>
  </si>
  <si>
    <t>24</t>
  </si>
  <si>
    <t>V</t>
  </si>
  <si>
    <t>25</t>
  </si>
  <si>
    <t>27</t>
  </si>
  <si>
    <t>29</t>
  </si>
  <si>
    <t>VI</t>
  </si>
  <si>
    <t>31</t>
  </si>
  <si>
    <t>32</t>
  </si>
  <si>
    <t>VII</t>
  </si>
  <si>
    <t>33</t>
  </si>
  <si>
    <t>34</t>
  </si>
  <si>
    <r>
      <t xml:space="preserve">CATATAN  </t>
    </r>
    <r>
      <rPr>
        <b/>
        <i/>
        <sz val="9"/>
        <color indexed="18"/>
        <rFont val="Arial"/>
        <family val="2"/>
      </rPr>
      <t>/  Note  :</t>
    </r>
  </si>
  <si>
    <t>1.</t>
  </si>
  <si>
    <t>Diluar Investasi Sektor Minyak &amp; Gas Bumi, Perbankan, Lembaga Keuangan Non Bank, Asuransi, Sewa Guna Usaha, Investasi yang perizinannya dikeluarkan oleh instansi teknis/sektor,</t>
  </si>
  <si>
    <t>Investasi Porto Folio (Pasar Modal) dan Investasi Rumah Tangga / Excluding of Oil &amp; Gas,Banking, Non Bank Financial Institution, Insurance, Leasing, Investment which licenses issued</t>
  </si>
  <si>
    <t>by technical/sectoral agency, Porto Folio as well as Household Investment.</t>
  </si>
  <si>
    <t>2.</t>
  </si>
  <si>
    <t>PERKEMBANGAN REALISASI INVESTASI PMA BERDASARKAN LAPORAN KEGIATAN PENANAMAN MODAL (LKPM) MENURUT LOKASI</t>
  </si>
  <si>
    <t>Statistic of Foreign Direct Investment Realization Based On Capital Investment Activity Report by Location</t>
  </si>
  <si>
    <r>
      <t xml:space="preserve">LOKASI  /   </t>
    </r>
    <r>
      <rPr>
        <b/>
        <i/>
        <sz val="12"/>
        <color indexed="9"/>
        <rFont val="Times New Roman"/>
        <family val="1"/>
      </rPr>
      <t>Location</t>
    </r>
    <r>
      <rPr>
        <b/>
        <sz val="12"/>
        <color indexed="9"/>
        <rFont val="Times New Roman"/>
        <family val="1"/>
      </rPr>
      <t xml:space="preserve">   </t>
    </r>
  </si>
  <si>
    <r>
      <t xml:space="preserve">SUMATERA  / </t>
    </r>
    <r>
      <rPr>
        <b/>
        <i/>
        <sz val="12"/>
        <color indexed="18"/>
        <rFont val="Times New Roman"/>
        <family val="1"/>
      </rPr>
      <t xml:space="preserve"> Sumatera</t>
    </r>
  </si>
  <si>
    <r>
      <t xml:space="preserve">NANGGROE ACEH DARUSSALAM / </t>
    </r>
    <r>
      <rPr>
        <i/>
        <sz val="12"/>
        <color indexed="18"/>
        <rFont val="Times New Roman"/>
        <family val="1"/>
      </rPr>
      <t>Nanggroe Aceh Darussalam</t>
    </r>
  </si>
  <si>
    <r>
      <t xml:space="preserve">SUMATERA UTARA  / </t>
    </r>
    <r>
      <rPr>
        <i/>
        <sz val="12"/>
        <color indexed="18"/>
        <rFont val="Times New Roman"/>
        <family val="1"/>
      </rPr>
      <t xml:space="preserve"> North Sumatera</t>
    </r>
  </si>
  <si>
    <r>
      <t xml:space="preserve">SUMATERA BARAT  / </t>
    </r>
    <r>
      <rPr>
        <i/>
        <sz val="12"/>
        <color indexed="18"/>
        <rFont val="Times New Roman"/>
        <family val="1"/>
      </rPr>
      <t xml:space="preserve"> West Sumatera</t>
    </r>
  </si>
  <si>
    <r>
      <t xml:space="preserve">R I A U  / </t>
    </r>
    <r>
      <rPr>
        <i/>
        <sz val="12"/>
        <color indexed="18"/>
        <rFont val="Times New Roman"/>
        <family val="1"/>
      </rPr>
      <t xml:space="preserve"> Riau</t>
    </r>
  </si>
  <si>
    <r>
      <t xml:space="preserve">JAMBI  /  </t>
    </r>
    <r>
      <rPr>
        <i/>
        <sz val="12"/>
        <color indexed="18"/>
        <rFont val="Times New Roman"/>
        <family val="1"/>
      </rPr>
      <t>Jambi</t>
    </r>
  </si>
  <si>
    <r>
      <t>SUMATERA SELATAN  /</t>
    </r>
    <r>
      <rPr>
        <i/>
        <sz val="12"/>
        <color indexed="18"/>
        <rFont val="Times New Roman"/>
        <family val="1"/>
      </rPr>
      <t xml:space="preserve"> South Sumatera</t>
    </r>
  </si>
  <si>
    <r>
      <t xml:space="preserve">BENGKULU  /  </t>
    </r>
    <r>
      <rPr>
        <i/>
        <sz val="12"/>
        <color indexed="18"/>
        <rFont val="Times New Roman"/>
        <family val="1"/>
      </rPr>
      <t>Bengkulu</t>
    </r>
  </si>
  <si>
    <r>
      <t xml:space="preserve">LAMPUNG  / </t>
    </r>
    <r>
      <rPr>
        <i/>
        <sz val="12"/>
        <color indexed="18"/>
        <rFont val="Times New Roman"/>
        <family val="1"/>
      </rPr>
      <t xml:space="preserve"> Lampung</t>
    </r>
  </si>
  <si>
    <r>
      <t xml:space="preserve">BANGKA BELITUNG  / </t>
    </r>
    <r>
      <rPr>
        <i/>
        <sz val="12"/>
        <color indexed="18"/>
        <rFont val="Times New Roman"/>
        <family val="1"/>
      </rPr>
      <t xml:space="preserve"> Bangka Belitung</t>
    </r>
  </si>
  <si>
    <r>
      <t xml:space="preserve">KEPULAUAN RIAU / </t>
    </r>
    <r>
      <rPr>
        <i/>
        <sz val="12"/>
        <color indexed="18"/>
        <rFont val="Times New Roman"/>
        <family val="1"/>
      </rPr>
      <t>Riau Islands</t>
    </r>
  </si>
  <si>
    <r>
      <t xml:space="preserve">JAWA  / </t>
    </r>
    <r>
      <rPr>
        <b/>
        <i/>
        <sz val="12"/>
        <color indexed="18"/>
        <rFont val="Times New Roman"/>
        <family val="1"/>
      </rPr>
      <t>Java</t>
    </r>
    <r>
      <rPr>
        <b/>
        <sz val="12"/>
        <color indexed="18"/>
        <rFont val="Times New Roman"/>
        <family val="1"/>
      </rPr>
      <t xml:space="preserve"> </t>
    </r>
  </si>
  <si>
    <r>
      <t xml:space="preserve">DKI JAKARTA  / </t>
    </r>
    <r>
      <rPr>
        <i/>
        <sz val="12"/>
        <color indexed="18"/>
        <rFont val="Times New Roman"/>
        <family val="1"/>
      </rPr>
      <t xml:space="preserve"> Jakarta Capital Territory</t>
    </r>
  </si>
  <si>
    <r>
      <t xml:space="preserve">JAWA BARAT  / </t>
    </r>
    <r>
      <rPr>
        <i/>
        <sz val="12"/>
        <color indexed="18"/>
        <rFont val="Times New Roman"/>
        <family val="1"/>
      </rPr>
      <t xml:space="preserve"> West Java</t>
    </r>
  </si>
  <si>
    <r>
      <t xml:space="preserve">JAWA TENGAH  /  </t>
    </r>
    <r>
      <rPr>
        <i/>
        <sz val="12"/>
        <color indexed="18"/>
        <rFont val="Times New Roman"/>
        <family val="1"/>
      </rPr>
      <t>Central Java</t>
    </r>
  </si>
  <si>
    <r>
      <t xml:space="preserve">D.I YOGYAKARTA  /  </t>
    </r>
    <r>
      <rPr>
        <i/>
        <sz val="12"/>
        <color indexed="18"/>
        <rFont val="Times New Roman"/>
        <family val="1"/>
      </rPr>
      <t>Special Region of Yogyakarta</t>
    </r>
  </si>
  <si>
    <r>
      <t xml:space="preserve">JAWA TIMUR  / </t>
    </r>
    <r>
      <rPr>
        <i/>
        <sz val="12"/>
        <color indexed="18"/>
        <rFont val="Times New Roman"/>
        <family val="1"/>
      </rPr>
      <t xml:space="preserve"> East Java</t>
    </r>
  </si>
  <si>
    <r>
      <t>BANTEN  /</t>
    </r>
    <r>
      <rPr>
        <i/>
        <sz val="12"/>
        <color indexed="18"/>
        <rFont val="Times New Roman"/>
        <family val="1"/>
      </rPr>
      <t xml:space="preserve">  Banten</t>
    </r>
  </si>
  <si>
    <r>
      <t xml:space="preserve">BALI &amp; NUSA TENGGARA / </t>
    </r>
    <r>
      <rPr>
        <b/>
        <i/>
        <sz val="12"/>
        <color indexed="18"/>
        <rFont val="Times New Roman"/>
        <family val="1"/>
      </rPr>
      <t>Bali &amp; Nusa Tenggara</t>
    </r>
  </si>
  <si>
    <r>
      <t xml:space="preserve">B A L I   /  </t>
    </r>
    <r>
      <rPr>
        <i/>
        <sz val="12"/>
        <color indexed="18"/>
        <rFont val="Times New Roman"/>
        <family val="1"/>
      </rPr>
      <t>Bali</t>
    </r>
  </si>
  <si>
    <r>
      <t xml:space="preserve">NUSA TENGGARA BARAT  /  </t>
    </r>
    <r>
      <rPr>
        <i/>
        <sz val="12"/>
        <color indexed="18"/>
        <rFont val="Times New Roman"/>
        <family val="1"/>
      </rPr>
      <t>West Nusa Tenggara</t>
    </r>
  </si>
  <si>
    <r>
      <t xml:space="preserve">NUSA TENGGARA TIMUR  / </t>
    </r>
    <r>
      <rPr>
        <i/>
        <sz val="12"/>
        <color indexed="18"/>
        <rFont val="Times New Roman"/>
        <family val="1"/>
      </rPr>
      <t xml:space="preserve"> East Nusa Tenggara</t>
    </r>
  </si>
  <si>
    <r>
      <t>KALIMANTAN /</t>
    </r>
    <r>
      <rPr>
        <b/>
        <i/>
        <sz val="12"/>
        <color indexed="18"/>
        <rFont val="Times New Roman"/>
        <family val="1"/>
      </rPr>
      <t xml:space="preserve"> Kalimantan</t>
    </r>
  </si>
  <si>
    <r>
      <t xml:space="preserve">KALIMANTAN BARAT  /  </t>
    </r>
    <r>
      <rPr>
        <i/>
        <sz val="12"/>
        <color indexed="18"/>
        <rFont val="Times New Roman"/>
        <family val="1"/>
      </rPr>
      <t>West Kalimantan</t>
    </r>
  </si>
  <si>
    <r>
      <t xml:space="preserve">KALIMANTAN TENGAH  / </t>
    </r>
    <r>
      <rPr>
        <i/>
        <sz val="12"/>
        <color indexed="18"/>
        <rFont val="Times New Roman"/>
        <family val="1"/>
      </rPr>
      <t>Central Kalimantan</t>
    </r>
  </si>
  <si>
    <r>
      <t xml:space="preserve">KALIMANTAN SELATAN  /  </t>
    </r>
    <r>
      <rPr>
        <i/>
        <sz val="12"/>
        <color indexed="18"/>
        <rFont val="Times New Roman"/>
        <family val="1"/>
      </rPr>
      <t>South Kalimantan</t>
    </r>
  </si>
  <si>
    <r>
      <t xml:space="preserve">KALIMANTAN TIMUR  / </t>
    </r>
    <r>
      <rPr>
        <i/>
        <sz val="12"/>
        <color indexed="18"/>
        <rFont val="Times New Roman"/>
        <family val="1"/>
      </rPr>
      <t xml:space="preserve"> East Kalimantan</t>
    </r>
  </si>
  <si>
    <r>
      <t xml:space="preserve">KALIMANTAN UTARA / </t>
    </r>
    <r>
      <rPr>
        <i/>
        <sz val="12"/>
        <color indexed="18"/>
        <rFont val="Times New Roman"/>
        <family val="1"/>
      </rPr>
      <t>North Kalimantan</t>
    </r>
  </si>
  <si>
    <r>
      <t xml:space="preserve">SULAWESI  /  </t>
    </r>
    <r>
      <rPr>
        <b/>
        <i/>
        <sz val="12"/>
        <color indexed="18"/>
        <rFont val="Times New Roman"/>
        <family val="1"/>
      </rPr>
      <t>Sulawesi</t>
    </r>
  </si>
  <si>
    <r>
      <t xml:space="preserve">SULAWESI UTARA  /  </t>
    </r>
    <r>
      <rPr>
        <i/>
        <sz val="12"/>
        <color indexed="18"/>
        <rFont val="Times New Roman"/>
        <family val="1"/>
      </rPr>
      <t>North Sulawesi</t>
    </r>
  </si>
  <si>
    <r>
      <t>SULAWESI TENGAH  /</t>
    </r>
    <r>
      <rPr>
        <i/>
        <sz val="12"/>
        <color indexed="18"/>
        <rFont val="Times New Roman"/>
        <family val="1"/>
      </rPr>
      <t xml:space="preserve">  Central Sulawesi</t>
    </r>
  </si>
  <si>
    <r>
      <t xml:space="preserve">SULAWESI SELATAN  /  </t>
    </r>
    <r>
      <rPr>
        <i/>
        <sz val="12"/>
        <color indexed="18"/>
        <rFont val="Times New Roman"/>
        <family val="1"/>
      </rPr>
      <t>South Sulawesi</t>
    </r>
  </si>
  <si>
    <r>
      <t xml:space="preserve">SULAWESI TENGGARA  / </t>
    </r>
    <r>
      <rPr>
        <i/>
        <sz val="12"/>
        <color indexed="18"/>
        <rFont val="Times New Roman"/>
        <family val="1"/>
      </rPr>
      <t>South East Sulawesi</t>
    </r>
  </si>
  <si>
    <r>
      <t xml:space="preserve">GORONTALO  / </t>
    </r>
    <r>
      <rPr>
        <i/>
        <sz val="12"/>
        <color indexed="18"/>
        <rFont val="Times New Roman"/>
        <family val="1"/>
      </rPr>
      <t xml:space="preserve"> Gorontalo</t>
    </r>
  </si>
  <si>
    <r>
      <t xml:space="preserve">SULAWESI BARAT  / </t>
    </r>
    <r>
      <rPr>
        <i/>
        <sz val="12"/>
        <color indexed="18"/>
        <rFont val="Times New Roman"/>
        <family val="1"/>
      </rPr>
      <t xml:space="preserve"> West Sulawesi</t>
    </r>
  </si>
  <si>
    <r>
      <t xml:space="preserve">MALUKU  / </t>
    </r>
    <r>
      <rPr>
        <b/>
        <i/>
        <sz val="12"/>
        <color indexed="18"/>
        <rFont val="Times New Roman"/>
        <family val="1"/>
      </rPr>
      <t xml:space="preserve"> Maluku</t>
    </r>
  </si>
  <si>
    <r>
      <t xml:space="preserve">MALUKU  /  </t>
    </r>
    <r>
      <rPr>
        <i/>
        <sz val="12"/>
        <color indexed="18"/>
        <rFont val="Times New Roman"/>
        <family val="1"/>
      </rPr>
      <t>Maluku</t>
    </r>
  </si>
  <si>
    <r>
      <t xml:space="preserve">MALUKU UTARA  / </t>
    </r>
    <r>
      <rPr>
        <i/>
        <sz val="12"/>
        <color indexed="18"/>
        <rFont val="Times New Roman"/>
        <family val="1"/>
      </rPr>
      <t xml:space="preserve"> North Maluku</t>
    </r>
  </si>
  <si>
    <r>
      <t xml:space="preserve">PAPUA  / </t>
    </r>
    <r>
      <rPr>
        <b/>
        <i/>
        <sz val="12"/>
        <color indexed="18"/>
        <rFont val="Times New Roman"/>
        <family val="1"/>
      </rPr>
      <t xml:space="preserve"> Papua</t>
    </r>
  </si>
  <si>
    <r>
      <t xml:space="preserve">PAPUA  /  </t>
    </r>
    <r>
      <rPr>
        <i/>
        <sz val="12"/>
        <color indexed="18"/>
        <rFont val="Times New Roman"/>
        <family val="1"/>
      </rPr>
      <t>Papua</t>
    </r>
  </si>
  <si>
    <r>
      <t xml:space="preserve">PAPUA BARAT  /  </t>
    </r>
    <r>
      <rPr>
        <i/>
        <sz val="12"/>
        <color indexed="18"/>
        <rFont val="Times New Roman"/>
        <family val="1"/>
      </rPr>
      <t>West Papua</t>
    </r>
  </si>
  <si>
    <r>
      <t xml:space="preserve">JUMLAH / </t>
    </r>
    <r>
      <rPr>
        <b/>
        <i/>
        <sz val="12"/>
        <color indexed="18"/>
        <rFont val="Times New Roman"/>
        <family val="1"/>
      </rPr>
      <t>Total</t>
    </r>
  </si>
  <si>
    <r>
      <t xml:space="preserve">Nilai Investasi dalam US$. Juta </t>
    </r>
    <r>
      <rPr>
        <i/>
        <sz val="9"/>
        <color indexed="18"/>
        <rFont val="Arial"/>
        <family val="2"/>
      </rPr>
      <t xml:space="preserve"> /  Value of Investment in Million US$. </t>
    </r>
  </si>
  <si>
    <t>Rata‑Rata Pengeluaran per Kapita Sebulan di Daerah Perkotaan dan Perdesaan Menurut Provinsi dan Kelompok Barang (rupiah), 2011-2016</t>
  </si>
  <si>
    <t>Provinsi</t>
  </si>
  <si>
    <t>Makanan</t>
  </si>
  <si>
    <t>Nonmakanan</t>
  </si>
  <si>
    <t>Jumlah</t>
  </si>
  <si>
    <t xml:space="preserve">451 952 </t>
  </si>
  <si>
    <t>356 142</t>
  </si>
  <si>
    <t xml:space="preserve"> 808 094</t>
  </si>
  <si>
    <t xml:space="preserve">472 220 </t>
  </si>
  <si>
    <t>381 537</t>
  </si>
  <si>
    <t xml:space="preserve"> 853 756</t>
  </si>
  <si>
    <t xml:space="preserve">537 236 </t>
  </si>
  <si>
    <t>447 789</t>
  </si>
  <si>
    <t xml:space="preserve"> 985 025</t>
  </si>
  <si>
    <t xml:space="preserve">556 747 </t>
  </si>
  <si>
    <t>528 018</t>
  </si>
  <si>
    <t>1 084 765</t>
  </si>
  <si>
    <t xml:space="preserve">464 381 </t>
  </si>
  <si>
    <t>439 908</t>
  </si>
  <si>
    <t xml:space="preserve"> 904 289</t>
  </si>
  <si>
    <t xml:space="preserve">446 364 </t>
  </si>
  <si>
    <t>393 348</t>
  </si>
  <si>
    <t xml:space="preserve"> 839 712</t>
  </si>
  <si>
    <t xml:space="preserve">447 384 </t>
  </si>
  <si>
    <t>447 410</t>
  </si>
  <si>
    <t xml:space="preserve"> 894 794</t>
  </si>
  <si>
    <t xml:space="preserve">412 617 </t>
  </si>
  <si>
    <t>376 444</t>
  </si>
  <si>
    <t xml:space="preserve"> 789 061</t>
  </si>
  <si>
    <t>Kepulauan Bangka Belitung</t>
  </si>
  <si>
    <t xml:space="preserve">596 381 </t>
  </si>
  <si>
    <t>615 498</t>
  </si>
  <si>
    <t>1 211 879</t>
  </si>
  <si>
    <t>Kepulauan Riau</t>
  </si>
  <si>
    <t xml:space="preserve">681 525 </t>
  </si>
  <si>
    <t>783 597</t>
  </si>
  <si>
    <t>1 465 121</t>
  </si>
  <si>
    <t xml:space="preserve">692 207 </t>
  </si>
  <si>
    <t>1 184 441</t>
  </si>
  <si>
    <t>1 876 648</t>
  </si>
  <si>
    <t xml:space="preserve">477 814 </t>
  </si>
  <si>
    <t>506 063</t>
  </si>
  <si>
    <t xml:space="preserve"> 983 877</t>
  </si>
  <si>
    <t>Jawa Tengah</t>
  </si>
  <si>
    <t xml:space="preserve">371 605 </t>
  </si>
  <si>
    <t>385 115</t>
  </si>
  <si>
    <t xml:space="preserve"> 756 720</t>
  </si>
  <si>
    <t>DI Yogyakarta</t>
  </si>
  <si>
    <t xml:space="preserve">434 004 </t>
  </si>
  <si>
    <t>636 958</t>
  </si>
  <si>
    <t>1 070 962</t>
  </si>
  <si>
    <t>Jawa Timur</t>
  </si>
  <si>
    <t xml:space="preserve">427 191 </t>
  </si>
  <si>
    <t>443 221</t>
  </si>
  <si>
    <t xml:space="preserve"> 870 412</t>
  </si>
  <si>
    <t xml:space="preserve">532 389 </t>
  </si>
  <si>
    <t>602 867</t>
  </si>
  <si>
    <t>1 135 256</t>
  </si>
  <si>
    <t xml:space="preserve">465 993 </t>
  </si>
  <si>
    <t>633 569</t>
  </si>
  <si>
    <t>1 099 561</t>
  </si>
  <si>
    <t>Nusa Tenggara Barat</t>
  </si>
  <si>
    <t xml:space="preserve">410 112 </t>
  </si>
  <si>
    <t>350 529</t>
  </si>
  <si>
    <t xml:space="preserve"> 760 641</t>
  </si>
  <si>
    <t>Nusa Tenggara Timur</t>
  </si>
  <si>
    <t xml:space="preserve">312 312 </t>
  </si>
  <si>
    <t>264 315</t>
  </si>
  <si>
    <t xml:space="preserve"> 576 627</t>
  </si>
  <si>
    <t xml:space="preserve">451 222 </t>
  </si>
  <si>
    <t>409 006</t>
  </si>
  <si>
    <t xml:space="preserve"> 860 227</t>
  </si>
  <si>
    <t xml:space="preserve">546 306 </t>
  </si>
  <si>
    <t>498 464</t>
  </si>
  <si>
    <t>1 044 770</t>
  </si>
  <si>
    <t xml:space="preserve">531 127 </t>
  </si>
  <si>
    <t>516 120</t>
  </si>
  <si>
    <t>1 047 247</t>
  </si>
  <si>
    <t xml:space="preserve">587 920 </t>
  </si>
  <si>
    <t>709 006</t>
  </si>
  <si>
    <t>1 296 926</t>
  </si>
  <si>
    <t>Kalimantan Utara 1)</t>
  </si>
  <si>
    <t>-</t>
  </si>
  <si>
    <t xml:space="preserve">549 467 </t>
  </si>
  <si>
    <t>608 307</t>
  </si>
  <si>
    <t>1 157 774</t>
  </si>
  <si>
    <t>Sulawesi Utara</t>
  </si>
  <si>
    <t xml:space="preserve">484 938 </t>
  </si>
  <si>
    <t>472 520</t>
  </si>
  <si>
    <t xml:space="preserve"> 957 458</t>
  </si>
  <si>
    <t>Sulawesi Tengah</t>
  </si>
  <si>
    <t xml:space="preserve">420 182 </t>
  </si>
  <si>
    <t>422 730</t>
  </si>
  <si>
    <t xml:space="preserve"> 842 912</t>
  </si>
  <si>
    <t>Sulawesi Selatan</t>
  </si>
  <si>
    <t xml:space="preserve">407 389 </t>
  </si>
  <si>
    <t>452 140</t>
  </si>
  <si>
    <t xml:space="preserve"> 859 529</t>
  </si>
  <si>
    <t xml:space="preserve">371 733 </t>
  </si>
  <si>
    <t>434 835</t>
  </si>
  <si>
    <t xml:space="preserve"> 806 568</t>
  </si>
  <si>
    <t xml:space="preserve">380 934 </t>
  </si>
  <si>
    <t>393 591</t>
  </si>
  <si>
    <t xml:space="preserve"> 774 525</t>
  </si>
  <si>
    <t xml:space="preserve">357 586 </t>
  </si>
  <si>
    <t>328 356</t>
  </si>
  <si>
    <t xml:space="preserve"> 685 941</t>
  </si>
  <si>
    <t xml:space="preserve">431 484 </t>
  </si>
  <si>
    <t>414 623</t>
  </si>
  <si>
    <t xml:space="preserve"> 846 106</t>
  </si>
  <si>
    <t xml:space="preserve">413 580 </t>
  </si>
  <si>
    <t>395 791</t>
  </si>
  <si>
    <t xml:space="preserve"> 809 371</t>
  </si>
  <si>
    <t xml:space="preserve">482 624 </t>
  </si>
  <si>
    <t>526 777</t>
  </si>
  <si>
    <t>1 009 401</t>
  </si>
  <si>
    <t xml:space="preserve">524 592 </t>
  </si>
  <si>
    <t>411 795</t>
  </si>
  <si>
    <t xml:space="preserve"> 936 387</t>
  </si>
  <si>
    <t>Indonesia</t>
  </si>
  <si>
    <t>460 639</t>
  </si>
  <si>
    <t>485 619</t>
  </si>
  <si>
    <t>946 258</t>
  </si>
  <si>
    <t>Catatan:</t>
  </si>
  <si>
    <t xml:space="preserve"> - Data 2012, diolah dari Hasil Survei Sosial Ekonomi Nasional (Susenas) Triwulan I-2012, BPS</t>
  </si>
  <si>
    <t>- Data 2013, diolah dari Hasil Survei Sosial Ekonomi Nasional (Susenas) Triwulan I-2013, BPS</t>
  </si>
  <si>
    <t>- Data 2014, diolah dari Hasil Survei Sosial Ekonomi Nasional (Susenas) Triwulan I-2014, BPS</t>
  </si>
  <si>
    <t>1) Data masih bergabung dengan Provinsi Kalimantan Timur</t>
  </si>
  <si>
    <t>Sumber : Publikasi Statistik Indonesia</t>
  </si>
  <si>
    <t>Rata‑Rata Pengeluaran per Kapita Sebulan Menurut Provinsi 2011-2016</t>
  </si>
  <si>
    <t>Rata-Rata Pengeluaran</t>
  </si>
  <si>
    <t>Kalimantan Utara</t>
  </si>
  <si>
    <t>Perkembangan Realisasi Investasi Berdasarkan Kab.-Kota</t>
  </si>
  <si>
    <t>Tahun 2012 s/d 2016</t>
  </si>
  <si>
    <t>PMA</t>
  </si>
  <si>
    <t>Nilai Investasi US$.</t>
  </si>
  <si>
    <t>Kab. Pasuruan</t>
  </si>
  <si>
    <t>Kab. Sidoarjo</t>
  </si>
  <si>
    <t>Kota Surabaya</t>
  </si>
  <si>
    <t>Kab. Bojonegoro</t>
  </si>
  <si>
    <t>Kab. Lumajang</t>
  </si>
  <si>
    <t>Kab. Jombang</t>
  </si>
  <si>
    <t>Kab. Jember</t>
  </si>
  <si>
    <t>Kab. Nganjuk</t>
  </si>
  <si>
    <t>Kab. Sampang</t>
  </si>
  <si>
    <t>Kab. Ponorogo</t>
  </si>
  <si>
    <t>Kab. Tuban</t>
  </si>
  <si>
    <t>Kab. Situbondo</t>
  </si>
  <si>
    <t>Kab. Pacitan</t>
  </si>
  <si>
    <t>Kab. Bondowoso</t>
  </si>
  <si>
    <t>Kab. Sumenep</t>
  </si>
  <si>
    <t>Kab. Madiun</t>
  </si>
  <si>
    <t>Kab. Ngawi</t>
  </si>
  <si>
    <t>Kota Batu</t>
  </si>
  <si>
    <t>Kota Kediri</t>
  </si>
  <si>
    <t>Kab. Magetan</t>
  </si>
  <si>
    <t>Kab. Mojokerto</t>
  </si>
  <si>
    <t>Kab. Gresik</t>
  </si>
  <si>
    <t>Kab. Lamongan</t>
  </si>
  <si>
    <t>Kab. Bangkalan</t>
  </si>
  <si>
    <t>Kab. Malang</t>
  </si>
  <si>
    <t>Kota Mojokerto</t>
  </si>
  <si>
    <t>Kab. Banyuwangi</t>
  </si>
  <si>
    <t>Kota Pasuruan</t>
  </si>
  <si>
    <t>Kota Madiun</t>
  </si>
  <si>
    <t>Kota Malang</t>
  </si>
  <si>
    <t>Kab. Blitar</t>
  </si>
  <si>
    <t>Kab. Trenggalek</t>
  </si>
  <si>
    <t>Kota Probolinggo</t>
  </si>
  <si>
    <t>Kab. Tulungagung</t>
  </si>
  <si>
    <t>Kab. Pamekasan</t>
  </si>
  <si>
    <t>Kab. Probolinggo</t>
  </si>
  <si>
    <t>Kab. Kediri</t>
  </si>
  <si>
    <t>Kab. Seruyan</t>
  </si>
  <si>
    <t>Kab. Kotawaringin Timur</t>
  </si>
  <si>
    <t>Kab. Pulang Pisau</t>
  </si>
  <si>
    <t>Kab. Kotawaringin Barat</t>
  </si>
  <si>
    <t>Kab. Katingan</t>
  </si>
  <si>
    <t>Kab. Kapuas</t>
  </si>
  <si>
    <t>Kab. Barito Utara</t>
  </si>
  <si>
    <t>Kab. Murung Raya</t>
  </si>
  <si>
    <t>Kota Palangkaraya</t>
  </si>
  <si>
    <t>Kab. Barito Timur</t>
  </si>
  <si>
    <t>Kab. Gunung Mas</t>
  </si>
  <si>
    <t>Kab. Lamandau</t>
  </si>
  <si>
    <t>Kab. Barito Selatan</t>
  </si>
  <si>
    <t>Kab. Sukamara</t>
  </si>
  <si>
    <t>Kab. Kutai Kartanegara</t>
  </si>
  <si>
    <t>Kab. Berau</t>
  </si>
  <si>
    <t>Kab. Kutai Timur</t>
  </si>
  <si>
    <t>Kab. Kutai Barat</t>
  </si>
  <si>
    <t>Kota Samarinda</t>
  </si>
  <si>
    <t>Kota Balikpapan</t>
  </si>
  <si>
    <t>Kab. Penajam Paser Utara</t>
  </si>
  <si>
    <t>Kota Bontang</t>
  </si>
  <si>
    <t>Kab. Paser</t>
  </si>
  <si>
    <t>Kota Semarang</t>
  </si>
  <si>
    <t>Kab. Klaten</t>
  </si>
  <si>
    <t>Kab. Rembang</t>
  </si>
  <si>
    <t>Kab. Purbalingga</t>
  </si>
  <si>
    <t>Kab. Boyolali</t>
  </si>
  <si>
    <t>Kab. Cilacap</t>
  </si>
  <si>
    <t>Kab. Batang</t>
  </si>
  <si>
    <t>Kab. Kendal</t>
  </si>
  <si>
    <t>Kab. Banjarnegara</t>
  </si>
  <si>
    <t>Kota Magelang</t>
  </si>
  <si>
    <t>Kab. Temanggung</t>
  </si>
  <si>
    <t>Kota Salatiga</t>
  </si>
  <si>
    <t>Kab. Magelang</t>
  </si>
  <si>
    <t>Kota Pekalongan</t>
  </si>
  <si>
    <t>Kab. Tegal</t>
  </si>
  <si>
    <t>Kab. Banyumas</t>
  </si>
  <si>
    <t>Kab. Purworejo</t>
  </si>
  <si>
    <t>Kab. Sragen</t>
  </si>
  <si>
    <t>Kab. Semarang</t>
  </si>
  <si>
    <t>Kota Tegal</t>
  </si>
  <si>
    <t>Kota Surakarta</t>
  </si>
  <si>
    <t>Kab. Grobogan</t>
  </si>
  <si>
    <t>Kab. Brebes</t>
  </si>
  <si>
    <t>Kab. Karanganyar</t>
  </si>
  <si>
    <t>Kab. Pekalongan</t>
  </si>
  <si>
    <t>Kab. Demak</t>
  </si>
  <si>
    <t>Kab. Pati</t>
  </si>
  <si>
    <t>Kab. Blora</t>
  </si>
  <si>
    <t>Kab. Jepara</t>
  </si>
  <si>
    <t>Kab. Wonogiri</t>
  </si>
  <si>
    <t>Kab. Pemalang</t>
  </si>
  <si>
    <t>Kab. Kudus</t>
  </si>
  <si>
    <t>Kab. Sukoharjo</t>
  </si>
  <si>
    <t>Kab. Wonosobo</t>
  </si>
  <si>
    <t>Kab. Labuhan Batu</t>
  </si>
  <si>
    <t>Kab. Serdang Bedagai</t>
  </si>
  <si>
    <t>Kab. Tapanuli Selatan</t>
  </si>
  <si>
    <t>Kab. Deli Serdang</t>
  </si>
  <si>
    <t>Kab. Dairi</t>
  </si>
  <si>
    <t>Kab. Tapanuli Utara</t>
  </si>
  <si>
    <t>Kab. Asahan</t>
  </si>
  <si>
    <t>Kab. Toba Samosir</t>
  </si>
  <si>
    <t>Kota Padang Sidempuan</t>
  </si>
  <si>
    <t>Kota Pematang Siantar</t>
  </si>
  <si>
    <t>Kab. Simalungun</t>
  </si>
  <si>
    <t>Kab. Mandailing Natal</t>
  </si>
  <si>
    <t>Kab. Nias Selatan</t>
  </si>
  <si>
    <t>Kota Medan</t>
  </si>
  <si>
    <t>Kab. Padang Lawas</t>
  </si>
  <si>
    <t>Kota Tebing Tinggi</t>
  </si>
  <si>
    <t>Kab. Tapanuli Tengah</t>
  </si>
  <si>
    <t>Kab. Padang Lawas Utara</t>
  </si>
  <si>
    <t>Kab. Batu Bara</t>
  </si>
  <si>
    <t>Kab. Langkat</t>
  </si>
  <si>
    <t>Kab. Humbang Hasundutan</t>
  </si>
  <si>
    <t>Kab. Samosir</t>
  </si>
  <si>
    <t>Kota Binjai</t>
  </si>
  <si>
    <t>Kab. Pakpak Barat</t>
  </si>
  <si>
    <t>Kab. Karo</t>
  </si>
  <si>
    <t>Kab. Labuhanbatu Utara</t>
  </si>
  <si>
    <t>Kota Tanjung Balai</t>
  </si>
  <si>
    <t>Daerah Khusus Ibukota Jakarta</t>
  </si>
  <si>
    <t>Kota Adm. Jakarta Barat</t>
  </si>
  <si>
    <t>Kota Adm. Jakarta Pusat</t>
  </si>
  <si>
    <t>Kota Adm. Jakarta Selatan</t>
  </si>
  <si>
    <t>Kota Adm. Jakarta Timur</t>
  </si>
  <si>
    <t>Kota Adm. Jakarta Utara</t>
  </si>
  <si>
    <t>Kota Adm. Kepulauan Seribu</t>
  </si>
  <si>
    <t>Kab. Bangka</t>
  </si>
  <si>
    <t>Kab. Bangka Selatan</t>
  </si>
  <si>
    <t>Kota Pangkal Pinang</t>
  </si>
  <si>
    <t>Kab. Bangka Barat</t>
  </si>
  <si>
    <t>Kab. Belitung</t>
  </si>
  <si>
    <t>Kab. Bangka Tengah</t>
  </si>
  <si>
    <t>Kab. Belitung Timur</t>
  </si>
  <si>
    <t>Kab. Karawang</t>
  </si>
  <si>
    <t>Kota Depok</t>
  </si>
  <si>
    <t>Kab. Purwakarta</t>
  </si>
  <si>
    <t>Kab. Subang</t>
  </si>
  <si>
    <t>Kab. Bandung Barat</t>
  </si>
  <si>
    <t>Kota Cimahi</t>
  </si>
  <si>
    <t>Kab. Sukabumi</t>
  </si>
  <si>
    <t>Kab. Sumedang</t>
  </si>
  <si>
    <t>Kota Bekasi</t>
  </si>
  <si>
    <t>Kota Bandung</t>
  </si>
  <si>
    <t>Kab. Bandung</t>
  </si>
  <si>
    <t>Kab. Tasikmalaya</t>
  </si>
  <si>
    <t>Kota Tasikmalaya</t>
  </si>
  <si>
    <t>Kab. Garut</t>
  </si>
  <si>
    <t>Kota Banjar</t>
  </si>
  <si>
    <t>Kab. Bekasi</t>
  </si>
  <si>
    <t>Kab. Bogor</t>
  </si>
  <si>
    <t>Kota Cirebon</t>
  </si>
  <si>
    <t>Kab. Indramayu</t>
  </si>
  <si>
    <t>Kab. Cirebon</t>
  </si>
  <si>
    <t>Kab. Majalengka</t>
  </si>
  <si>
    <t>Kab. Kuningan</t>
  </si>
  <si>
    <t>Kab. Cianjur</t>
  </si>
  <si>
    <t>Kota Bogor</t>
  </si>
  <si>
    <t>Kota Sukabumi</t>
  </si>
  <si>
    <t>Kab. Ciamis</t>
  </si>
  <si>
    <t>Kab. Sambas</t>
  </si>
  <si>
    <t>Kab. Ketapang</t>
  </si>
  <si>
    <t>Kota Pontianak</t>
  </si>
  <si>
    <t>Kab. Bengkayang</t>
  </si>
  <si>
    <t>Kab. Mempawah</t>
  </si>
  <si>
    <t>Kab. Kapuas Hulu</t>
  </si>
  <si>
    <t>Kab. Landak</t>
  </si>
  <si>
    <t>Kab. Sekadau</t>
  </si>
  <si>
    <t>Kab. Kubu Raya</t>
  </si>
  <si>
    <t>Kab. Sintang</t>
  </si>
  <si>
    <t>Kota Singkawang</t>
  </si>
  <si>
    <t>Kab. Kayong Raya</t>
  </si>
  <si>
    <t>Kab. Melawi</t>
  </si>
  <si>
    <t>Kab. Sanggau</t>
  </si>
  <si>
    <t>Kab. Kayong Utara</t>
  </si>
  <si>
    <t>Kab. Maluku Tengah</t>
  </si>
  <si>
    <t>Kab. Kepulauan Aru</t>
  </si>
  <si>
    <t>Kab. Buru</t>
  </si>
  <si>
    <t>Kab. Maluku Barat Daya</t>
  </si>
  <si>
    <t>Kab. Maluku Tenggara Barat</t>
  </si>
  <si>
    <t>Kota Ambon</t>
  </si>
  <si>
    <t>Kab. Seram Bagian Timur</t>
  </si>
  <si>
    <t>Kota Tual</t>
  </si>
  <si>
    <t>Kab. Maluku Tenggara</t>
  </si>
  <si>
    <t xml:space="preserve">Kab. Seram Bagian Barat </t>
  </si>
  <si>
    <t>Kab. Mukomuko</t>
  </si>
  <si>
    <t>Kab. Seluma</t>
  </si>
  <si>
    <t>Kota Bengkulu</t>
  </si>
  <si>
    <t>Kab. Lebong</t>
  </si>
  <si>
    <t>Kab. Bengkulu Tengah</t>
  </si>
  <si>
    <t>Kab. Bengkulu Utara</t>
  </si>
  <si>
    <t>Kab. Kaur</t>
  </si>
  <si>
    <t>Kab. Bengkulu Selatan</t>
  </si>
  <si>
    <t>Kab. Rejang Lebong</t>
  </si>
  <si>
    <t>Kab. Kepahiang</t>
  </si>
  <si>
    <t>Kab. Tanah Laut</t>
  </si>
  <si>
    <t>Kab. Tanah Bumbu</t>
  </si>
  <si>
    <t>Kab. Tabalong</t>
  </si>
  <si>
    <t>Kab. Barito Kuala</t>
  </si>
  <si>
    <t>Kab. Banjar</t>
  </si>
  <si>
    <t>Kab. Tapin</t>
  </si>
  <si>
    <t>Kab. Kotabaru</t>
  </si>
  <si>
    <t>Kab. Balangan</t>
  </si>
  <si>
    <t>Kota Banjar Baru</t>
  </si>
  <si>
    <t>Kota Banjarmasin</t>
  </si>
  <si>
    <t>Kab. Hulu Sungai Tengah</t>
  </si>
  <si>
    <t>Kab. Bintan</t>
  </si>
  <si>
    <t>Kota Batam</t>
  </si>
  <si>
    <t>Kota Tanjung Pinang</t>
  </si>
  <si>
    <t>Kab. Kepulauan Anambas</t>
  </si>
  <si>
    <t>Kab. Karimun</t>
  </si>
  <si>
    <t>Kab. Natuna</t>
  </si>
  <si>
    <t>Kab. Lingga</t>
  </si>
  <si>
    <t>Kab. Ende</t>
  </si>
  <si>
    <t>Kab. Kupang</t>
  </si>
  <si>
    <t>Kab. Timor Tengah Utara</t>
  </si>
  <si>
    <t>Kab. Sumba Barat Daya</t>
  </si>
  <si>
    <t>Kab. Flores Timur</t>
  </si>
  <si>
    <t>Kab. Timor Tengah Selatan</t>
  </si>
  <si>
    <t>Kab. Manggarai</t>
  </si>
  <si>
    <t>Kab. Sikka</t>
  </si>
  <si>
    <t>Kab. Sumba Tengah</t>
  </si>
  <si>
    <t>Kota Kupang</t>
  </si>
  <si>
    <t>Kab. Belu</t>
  </si>
  <si>
    <t>Kab. Alor</t>
  </si>
  <si>
    <t>Kab. Rote Ndao</t>
  </si>
  <si>
    <t>Kab. Manggarai Barat</t>
  </si>
  <si>
    <t>Kab. Manggarai Timur</t>
  </si>
  <si>
    <t>Kab. Sumba Barat</t>
  </si>
  <si>
    <t>Kab. Sumba Timur</t>
  </si>
  <si>
    <t>Kab. Serang</t>
  </si>
  <si>
    <t>Kab. Tangerang</t>
  </si>
  <si>
    <t>Kab. Lebak</t>
  </si>
  <si>
    <t>Kota Tangerang Selatan</t>
  </si>
  <si>
    <t>Kota Serang</t>
  </si>
  <si>
    <t>Kota Tangerang</t>
  </si>
  <si>
    <t>Kab. Pandeglang</t>
  </si>
  <si>
    <t>Kota Cilegon</t>
  </si>
  <si>
    <t>Kab. Aceh Selatan</t>
  </si>
  <si>
    <t>Kab. Nagan Raya</t>
  </si>
  <si>
    <t>Kab. Bener Meriah</t>
  </si>
  <si>
    <t>Kab. Aceh Tenggara</t>
  </si>
  <si>
    <t>Kota Sabang</t>
  </si>
  <si>
    <t>Kab. Aceh Barat Daya</t>
  </si>
  <si>
    <t>Kab. Aceh Jaya</t>
  </si>
  <si>
    <t>Kab. Gayo Lues</t>
  </si>
  <si>
    <t>Kab. Aceh Tamiang</t>
  </si>
  <si>
    <t>Kab. Pidie</t>
  </si>
  <si>
    <t>Kab. Aceh Timur</t>
  </si>
  <si>
    <t>Kab. Aceh Tengah</t>
  </si>
  <si>
    <t>Kab. Bireuen</t>
  </si>
  <si>
    <t>Kab. Aceh Utara</t>
  </si>
  <si>
    <t>Kab. Aceh Besar</t>
  </si>
  <si>
    <t>Kab. Aceh Barat</t>
  </si>
  <si>
    <t>Kota Banda Aceh</t>
  </si>
  <si>
    <t>Kota Lhokseumawe</t>
  </si>
  <si>
    <t>Kab. Aceh Singkil</t>
  </si>
  <si>
    <t>Kab. Pidie Jaya</t>
  </si>
  <si>
    <t>Kab. Simeulue</t>
  </si>
  <si>
    <t>Kab. Musi Rawas</t>
  </si>
  <si>
    <t>Kab. Ogan Ilir</t>
  </si>
  <si>
    <t>Kab. Empat Lawang</t>
  </si>
  <si>
    <t>Kab. Ogan Komering Ilir</t>
  </si>
  <si>
    <t>Kab. Ogan Komering Ulu</t>
  </si>
  <si>
    <t>Kab. Ogan Komering Ulu Timur</t>
  </si>
  <si>
    <t>Kab. Ogan Komering Ulu Selatan</t>
  </si>
  <si>
    <t>Kab. Muara Enim</t>
  </si>
  <si>
    <t>Kota Palembang</t>
  </si>
  <si>
    <t>Kab. Musi Banyuasin</t>
  </si>
  <si>
    <t>Kab. Banyuasin</t>
  </si>
  <si>
    <t>Kab. Lahat</t>
  </si>
  <si>
    <t>Kota Lubuk Linggau</t>
  </si>
  <si>
    <t>Kota Prabumulih</t>
  </si>
  <si>
    <t>Kab. Penukal Abab Lematang Ilir</t>
  </si>
  <si>
    <t>Kab. Kepulauan Meranti</t>
  </si>
  <si>
    <t>Kab. Siak</t>
  </si>
  <si>
    <t>Kab. Rokan Hilir</t>
  </si>
  <si>
    <t>Kab. Rokan Hulu</t>
  </si>
  <si>
    <t>Kab. Pelalawan</t>
  </si>
  <si>
    <t>Kab. Indragiri Hulu</t>
  </si>
  <si>
    <t>Kab. Kuantan Singingi</t>
  </si>
  <si>
    <t>Kota Dumai</t>
  </si>
  <si>
    <t>Kab. Indragiri Hilir</t>
  </si>
  <si>
    <t>Kab. Bengkalis</t>
  </si>
  <si>
    <t>Kota Pekanbaru</t>
  </si>
  <si>
    <t>Kab. Kampar</t>
  </si>
  <si>
    <t>Kota Padang</t>
  </si>
  <si>
    <t>Kab. Pasaman</t>
  </si>
  <si>
    <t>Kab. Pesisir Selatan</t>
  </si>
  <si>
    <t>Kab. Dharmasraya</t>
  </si>
  <si>
    <t>Kab. Agam</t>
  </si>
  <si>
    <t>Kota Solok</t>
  </si>
  <si>
    <t>Kab. Solok</t>
  </si>
  <si>
    <t>Kab. Solok Selatan</t>
  </si>
  <si>
    <t>Kota Bukittinggi</t>
  </si>
  <si>
    <t>Kota Sawah Lunto</t>
  </si>
  <si>
    <t>Kab. Kepulauan Mentawai</t>
  </si>
  <si>
    <t>Kab. Lima Puluh Kota</t>
  </si>
  <si>
    <t>Kab. Padang Pariaman</t>
  </si>
  <si>
    <t>Kab. Pasaman Barat</t>
  </si>
  <si>
    <t>Kab. Tanah Datar</t>
  </si>
  <si>
    <t>Kota Solok Selatan</t>
  </si>
  <si>
    <t>Kab. Sijunjung</t>
  </si>
  <si>
    <t>Kab. Kepulauan Sula</t>
  </si>
  <si>
    <t>Kab. Halmahera Tengah</t>
  </si>
  <si>
    <t>Kab. Halmahera Barat</t>
  </si>
  <si>
    <t>Kota Ternate</t>
  </si>
  <si>
    <t>Kab. Pulau Morotai</t>
  </si>
  <si>
    <t>Kab. Halmahera Utara</t>
  </si>
  <si>
    <t>Kab. Halmahera Selatan</t>
  </si>
  <si>
    <t>Kab. Halmahera Timur</t>
  </si>
  <si>
    <t>Kab. Pulau Taliabu</t>
  </si>
  <si>
    <t>Kota Mataram</t>
  </si>
  <si>
    <t>Kab. Lombok Utara</t>
  </si>
  <si>
    <t>Kab. Lombok Timur</t>
  </si>
  <si>
    <t>Kab. Dompu</t>
  </si>
  <si>
    <t>Kab. Bima</t>
  </si>
  <si>
    <t>Kab. Sumbawa</t>
  </si>
  <si>
    <t>Kab. Lombok Barat</t>
  </si>
  <si>
    <t>Kab. Sumbawa Barat</t>
  </si>
  <si>
    <t>Kab. Lombok Tengah</t>
  </si>
  <si>
    <t>Kota Bima</t>
  </si>
  <si>
    <t>Kab. Morowali</t>
  </si>
  <si>
    <t>Kab. Tajo Una-una</t>
  </si>
  <si>
    <t>Kab. Banggai</t>
  </si>
  <si>
    <t>Kab. Poso</t>
  </si>
  <si>
    <t>Kab. Morowali Utara</t>
  </si>
  <si>
    <t>Kota Palu</t>
  </si>
  <si>
    <t>Kab. Donggala</t>
  </si>
  <si>
    <t>Kab. Buol</t>
  </si>
  <si>
    <t>Kab. Toli Toli</t>
  </si>
  <si>
    <t>Kab. Parigi Moutong</t>
  </si>
  <si>
    <t>Kab. Sigi</t>
  </si>
  <si>
    <t>Kab. Banggai Kepulauan</t>
  </si>
  <si>
    <t>Kab. Konawe Utara</t>
  </si>
  <si>
    <t>Kab. Kolaka Utara</t>
  </si>
  <si>
    <t>Kab. Konawe Selatan</t>
  </si>
  <si>
    <t>Kab. Bombana</t>
  </si>
  <si>
    <t>Kota Bau-bau</t>
  </si>
  <si>
    <t>Kota Kendari</t>
  </si>
  <si>
    <t>Kab. Konawe</t>
  </si>
  <si>
    <t>Kab. Kendari</t>
  </si>
  <si>
    <t>Kab. Kolaka</t>
  </si>
  <si>
    <t>Kab. Muna</t>
  </si>
  <si>
    <t>Kab. Buton</t>
  </si>
  <si>
    <t>Kab. Buton Selatan</t>
  </si>
  <si>
    <t>Kab. Kolaka Timur</t>
  </si>
  <si>
    <t>Kota Makassar</t>
  </si>
  <si>
    <t>Kab. Bone</t>
  </si>
  <si>
    <t>Kab. Barru</t>
  </si>
  <si>
    <t>Kota Pare-pare</t>
  </si>
  <si>
    <t>Kab. Pangkajene Kepulauan</t>
  </si>
  <si>
    <t>Kab. Selayar</t>
  </si>
  <si>
    <t>Kab. Wajo</t>
  </si>
  <si>
    <t>Kab. Tana Toraja</t>
  </si>
  <si>
    <t>Kab. Bantaeng</t>
  </si>
  <si>
    <t>Kab. Toraja Utara</t>
  </si>
  <si>
    <t>Kab. Luwu</t>
  </si>
  <si>
    <t>Kab. Luwu Timur</t>
  </si>
  <si>
    <t>Kab. Gowa</t>
  </si>
  <si>
    <t>Kab. Sidenreng Rappang</t>
  </si>
  <si>
    <t>Kab. Maros</t>
  </si>
  <si>
    <t>Kab. Luwu Utara</t>
  </si>
  <si>
    <t>Kab. Bulukumba</t>
  </si>
  <si>
    <t>Kab. Sinjai</t>
  </si>
  <si>
    <t>Kab. Enrekang</t>
  </si>
  <si>
    <t>Kab. Pinrang</t>
  </si>
  <si>
    <t>Kota Palopo</t>
  </si>
  <si>
    <t>Kab. Takalar</t>
  </si>
  <si>
    <t>Kab. Jeneponto</t>
  </si>
  <si>
    <t>Kab. Gianyar</t>
  </si>
  <si>
    <t>Kab. Karangasem</t>
  </si>
  <si>
    <t>Kab. Buleleng</t>
  </si>
  <si>
    <t>Kota Singaraja</t>
  </si>
  <si>
    <t>Kota Gianyar</t>
  </si>
  <si>
    <t>Kab. Badung</t>
  </si>
  <si>
    <t>Kab. Bangli</t>
  </si>
  <si>
    <t>Kota Denpasar</t>
  </si>
  <si>
    <t>Kab. Tabanan</t>
  </si>
  <si>
    <t>Kab. Klungkung</t>
  </si>
  <si>
    <t>Kota Tabanan</t>
  </si>
  <si>
    <t>Kab. Jembrana</t>
  </si>
  <si>
    <t>Kota Amlapura</t>
  </si>
  <si>
    <t>Kota Negara</t>
  </si>
  <si>
    <t>Kota Bandar Lampung</t>
  </si>
  <si>
    <t>Kab. Mesuji</t>
  </si>
  <si>
    <t>Kab. Tanggamus</t>
  </si>
  <si>
    <t>Kab. Lampung Barat</t>
  </si>
  <si>
    <t>Kota Metro</t>
  </si>
  <si>
    <t>Kab. Lampung Utara</t>
  </si>
  <si>
    <t>Kab. Lampung Timur</t>
  </si>
  <si>
    <t>Kab. Lampung Selatan</t>
  </si>
  <si>
    <t>Kab. Tulang Bawang</t>
  </si>
  <si>
    <t>Kab. Lampung Tengah</t>
  </si>
  <si>
    <t>Kab. Way Kanan</t>
  </si>
  <si>
    <t>Kab. Pesawaran</t>
  </si>
  <si>
    <t>Kab. Pesisir Barat</t>
  </si>
  <si>
    <t>Kab. Merauke</t>
  </si>
  <si>
    <t>Kab. Paniai</t>
  </si>
  <si>
    <t>Kab. Mimika</t>
  </si>
  <si>
    <t>Kab. Nabire</t>
  </si>
  <si>
    <t>Kab. Deiyai</t>
  </si>
  <si>
    <t>Kab. Raja Ampat</t>
  </si>
  <si>
    <t>Kab. Sorong Selatan</t>
  </si>
  <si>
    <t>Kab. Keerom</t>
  </si>
  <si>
    <t>Kab. Tambrauw</t>
  </si>
  <si>
    <t>Kab. Sarmi</t>
  </si>
  <si>
    <t>Kab. Pegunungan Bintang</t>
  </si>
  <si>
    <t>Kota Jayapura</t>
  </si>
  <si>
    <t>Kab. Boven Digoel</t>
  </si>
  <si>
    <t>Kab. Jayapura</t>
  </si>
  <si>
    <t>Kab. Biak Numfor</t>
  </si>
  <si>
    <t>Kab. Teluk Bintuni</t>
  </si>
  <si>
    <t>Kab. Tolikara</t>
  </si>
  <si>
    <t>Kab. Sorong</t>
  </si>
  <si>
    <t>Kab. Minahasa Utara</t>
  </si>
  <si>
    <t>Kota Manado</t>
  </si>
  <si>
    <t>Kab. Bolaang Mongondow Timur</t>
  </si>
  <si>
    <t xml:space="preserve">Kab. Kepulauan Sangihe </t>
  </si>
  <si>
    <t>Kab. Minahasa Selatan</t>
  </si>
  <si>
    <t>Kota Bitung</t>
  </si>
  <si>
    <t>Kab. Bolaang Mangondow</t>
  </si>
  <si>
    <t>Kab. Minahasa Tenggara</t>
  </si>
  <si>
    <t>Kab. Bolaang Mongondow Selatan</t>
  </si>
  <si>
    <t>Kab. Bolaang Mongondow Utara</t>
  </si>
  <si>
    <t>Kab. Kepulauan Talaud</t>
  </si>
  <si>
    <t>Kab. Minahasa</t>
  </si>
  <si>
    <t>Kab. Pohuwato</t>
  </si>
  <si>
    <t>Kab. Gorontalo Utara</t>
  </si>
  <si>
    <t>Kab. Bone Bolango</t>
  </si>
  <si>
    <t>Kota Gorontalo</t>
  </si>
  <si>
    <t>Kab. Gorontalo</t>
  </si>
  <si>
    <t>Kab. Boalemo</t>
  </si>
  <si>
    <t>Daerah Istimewa Yogyakarta</t>
  </si>
  <si>
    <t>Kota Yogyakarta</t>
  </si>
  <si>
    <t>Kab. Kulon Progo</t>
  </si>
  <si>
    <t>Kab. Sleman</t>
  </si>
  <si>
    <t>Kab. Bantul</t>
  </si>
  <si>
    <t>Kab. Gunung Kidul</t>
  </si>
  <si>
    <t>Kab. Kaimana</t>
  </si>
  <si>
    <t>Kota Sorong</t>
  </si>
  <si>
    <t>Kab. Fak Fak</t>
  </si>
  <si>
    <t>Kab. Teluk Wondama</t>
  </si>
  <si>
    <t>Kab. Manokwari</t>
  </si>
  <si>
    <t>Kab. Maybrat</t>
  </si>
  <si>
    <t>Kab. Pegunungan Arfak</t>
  </si>
  <si>
    <t>Kab. Tanjung Jabung Timur</t>
  </si>
  <si>
    <t>Kab. Batang Hari</t>
  </si>
  <si>
    <t>Kab. Muaro Jambi</t>
  </si>
  <si>
    <t>Kab. Bungo</t>
  </si>
  <si>
    <t>Kab. Sarolangun</t>
  </si>
  <si>
    <t>Kota Jambi</t>
  </si>
  <si>
    <t>Kab. Tanjung Jabung Barat</t>
  </si>
  <si>
    <t>Kab. Merangin</t>
  </si>
  <si>
    <t>Kab. Tebo</t>
  </si>
  <si>
    <t>Kota Sungai Penuh</t>
  </si>
  <si>
    <t>Kab. Bulungan</t>
  </si>
  <si>
    <t>Kota Tarakan</t>
  </si>
  <si>
    <t>Kab. Malinau</t>
  </si>
  <si>
    <t>Kab. Nunukan</t>
  </si>
  <si>
    <t>Kab. Tana Tidung</t>
  </si>
  <si>
    <t>Kab. Polewali Mandar</t>
  </si>
  <si>
    <t>Kab. Mamasa</t>
  </si>
  <si>
    <t>Kab. Majene</t>
  </si>
  <si>
    <t>Kab. Mamuju</t>
  </si>
  <si>
    <t>Kab. Mamuju Utara</t>
  </si>
  <si>
    <t>Perkembangan Realisasi Investasi Berdasarkan Provinsi</t>
  </si>
  <si>
    <t>Nilai Investasi</t>
  </si>
  <si>
    <t>Tahun</t>
  </si>
  <si>
    <t>Ribuan Jiwa</t>
  </si>
  <si>
    <t>Proyeksi Penduduk Menurut Provinsi 2010-2015</t>
  </si>
  <si>
    <t>Hasil SUPAS 2015</t>
  </si>
  <si>
    <t>[Seri 2010] Produk Domestik Regional Bruto Per Kapita (Ribu Rupiah)</t>
  </si>
  <si>
    <t>Harga Konstan 2010</t>
  </si>
  <si>
    <t>ACEH</t>
  </si>
  <si>
    <t>22704.80</t>
  </si>
  <si>
    <t>23099.13</t>
  </si>
  <si>
    <t>23228.59</t>
  </si>
  <si>
    <t>23129.04</t>
  </si>
  <si>
    <t>22523.41</t>
  </si>
  <si>
    <t>SUMATERA UTARA</t>
  </si>
  <si>
    <t>26711.24</t>
  </si>
  <si>
    <t>28036.88</t>
  </si>
  <si>
    <t>29339.21</t>
  </si>
  <si>
    <t>30477.07</t>
  </si>
  <si>
    <t>31637.41</t>
  </si>
  <si>
    <t>SUMATERA BARAT</t>
  </si>
  <si>
    <t>22638.75</t>
  </si>
  <si>
    <t>23744.01</t>
  </si>
  <si>
    <t>24857.64</t>
  </si>
  <si>
    <t>25982.83</t>
  </si>
  <si>
    <t>27077.95</t>
  </si>
  <si>
    <t>RIAU</t>
  </si>
  <si>
    <t>71637.89</t>
  </si>
  <si>
    <t>72396.34</t>
  </si>
  <si>
    <t>72297.05</t>
  </si>
  <si>
    <t>72390.88</t>
  </si>
  <si>
    <t>70769.78</t>
  </si>
  <si>
    <t>JAMBI</t>
  </si>
  <si>
    <t>30856.66</t>
  </si>
  <si>
    <t>32417.72</t>
  </si>
  <si>
    <t>34012.10</t>
  </si>
  <si>
    <t>35878.09</t>
  </si>
  <si>
    <t>36753.23</t>
  </si>
  <si>
    <t>SUMATERA SELATAN</t>
  </si>
  <si>
    <t>27157.98</t>
  </si>
  <si>
    <t>28577.89</t>
  </si>
  <si>
    <t>29656.76</t>
  </si>
  <si>
    <t>30636.27</t>
  </si>
  <si>
    <t>31549.30</t>
  </si>
  <si>
    <t>BENGKULU</t>
  </si>
  <si>
    <t>17282.27</t>
  </si>
  <si>
    <t>18143.51</t>
  </si>
  <si>
    <t>18919.30</t>
  </si>
  <si>
    <t>19626.72</t>
  </si>
  <si>
    <t>20302.48</t>
  </si>
  <si>
    <t>LAMPUNG</t>
  </si>
  <si>
    <t>20739.31</t>
  </si>
  <si>
    <t>21794.83</t>
  </si>
  <si>
    <t>22770.68</t>
  </si>
  <si>
    <t>23647.27</t>
  </si>
  <si>
    <t>24581.68</t>
  </si>
  <si>
    <t>30212.18</t>
  </si>
  <si>
    <t>31172.42</t>
  </si>
  <si>
    <t>32081.30</t>
  </si>
  <si>
    <t>32859.64</t>
  </si>
  <si>
    <t>33479.77</t>
  </si>
  <si>
    <t>68024.21</t>
  </si>
  <si>
    <t>73743.33</t>
  </si>
  <si>
    <t>76313.81</t>
  </si>
  <si>
    <t>78616.07</t>
  </si>
  <si>
    <t>DKI JAKARTA</t>
  </si>
  <si>
    <t>117672.92</t>
  </si>
  <si>
    <t>123962.38</t>
  </si>
  <si>
    <t>130060.31</t>
  </si>
  <si>
    <t>136312.34</t>
  </si>
  <si>
    <t>142892.19</t>
  </si>
  <si>
    <t>JAWA BARAT</t>
  </si>
  <si>
    <t>21976.53</t>
  </si>
  <si>
    <t>24118.31</t>
  </si>
  <si>
    <t>24966.86</t>
  </si>
  <si>
    <t>25842.32</t>
  </si>
  <si>
    <t>JAWA TENGAH</t>
  </si>
  <si>
    <t>20053.80</t>
  </si>
  <si>
    <t>20950.62</t>
  </si>
  <si>
    <t>21844.87</t>
  </si>
  <si>
    <t>22819.16</t>
  </si>
  <si>
    <t>23887.37</t>
  </si>
  <si>
    <t>DI YOGYAKARTA</t>
  </si>
  <si>
    <t>19387.45</t>
  </si>
  <si>
    <t>20183.88</t>
  </si>
  <si>
    <t>21037.70</t>
  </si>
  <si>
    <t>21867.90</t>
  </si>
  <si>
    <t>22688.35</t>
  </si>
  <si>
    <t>JAWA TIMUR</t>
  </si>
  <si>
    <t>27864.26</t>
  </si>
  <si>
    <t>29508.40</t>
  </si>
  <si>
    <t>31092.04</t>
  </si>
  <si>
    <t>32703.39</t>
  </si>
  <si>
    <t>34272.29</t>
  </si>
  <si>
    <t>BANTEN</t>
  </si>
  <si>
    <t>26548.94</t>
  </si>
  <si>
    <t>27716.47</t>
  </si>
  <si>
    <t>28910.66</t>
  </si>
  <si>
    <t>29846.64</t>
  </si>
  <si>
    <t>30799.59</t>
  </si>
  <si>
    <t>BALI</t>
  </si>
  <si>
    <t>25265.96</t>
  </si>
  <si>
    <t>26689.58</t>
  </si>
  <si>
    <t>28129.67</t>
  </si>
  <si>
    <t>29668.90</t>
  </si>
  <si>
    <t>31094.58</t>
  </si>
  <si>
    <t>NUSA TENGGARA BARAT</t>
  </si>
  <si>
    <t>14705.77</t>
  </si>
  <si>
    <t>14276.69</t>
  </si>
  <si>
    <t>14809.84</t>
  </si>
  <si>
    <t>15369.94</t>
  </si>
  <si>
    <t>18476.51</t>
  </si>
  <si>
    <t>NUSA TENGGARA TIMUR</t>
  </si>
  <si>
    <t>9675.89</t>
  </si>
  <si>
    <t>10030.98</t>
  </si>
  <si>
    <t>10396.76</t>
  </si>
  <si>
    <t>10742.32</t>
  </si>
  <si>
    <t>11099.85</t>
  </si>
  <si>
    <t>KALIMANTAN BARAT</t>
  </si>
  <si>
    <t>20227.16</t>
  </si>
  <si>
    <t>21062.22</t>
  </si>
  <si>
    <t>21971.93</t>
  </si>
  <si>
    <t>22712.65</t>
  </si>
  <si>
    <t>23451.95</t>
  </si>
  <si>
    <t>KALIMANTAN TENGAH</t>
  </si>
  <si>
    <t>26588.90</t>
  </si>
  <si>
    <t>27749.01</t>
  </si>
  <si>
    <t>29106.40</t>
  </si>
  <si>
    <t>30216.73</t>
  </si>
  <si>
    <t>31619.18</t>
  </si>
  <si>
    <t>KALIMANTAN SELATAN</t>
  </si>
  <si>
    <t>24567.52</t>
  </si>
  <si>
    <t>25547.77</t>
  </si>
  <si>
    <t>26423.90</t>
  </si>
  <si>
    <t>27220.27</t>
  </si>
  <si>
    <t>27787.88</t>
  </si>
  <si>
    <t>KALIMANTAN TIMUR</t>
  </si>
  <si>
    <t>121196.23</t>
  </si>
  <si>
    <t>124501.88</t>
  </si>
  <si>
    <t>133868.68</t>
  </si>
  <si>
    <t>133086.11</t>
  </si>
  <si>
    <t>128594.76</t>
  </si>
  <si>
    <t>KALIMANTAN UTARA</t>
  </si>
  <si>
    <t>74106.93</t>
  </si>
  <si>
    <t>77152.60</t>
  </si>
  <si>
    <t>76823.85</t>
  </si>
  <si>
    <t>SULAWESI UTARA</t>
  </si>
  <si>
    <t>23812.97</t>
  </si>
  <si>
    <t>25145.96</t>
  </si>
  <si>
    <t>26445.86</t>
  </si>
  <si>
    <t>27805.52</t>
  </si>
  <si>
    <t>29196.39</t>
  </si>
  <si>
    <t>SULAWESI TENGAH</t>
  </si>
  <si>
    <t>21105.70</t>
  </si>
  <si>
    <t>22724.47</t>
  </si>
  <si>
    <t>24490.98</t>
  </si>
  <si>
    <t>25316.27</t>
  </si>
  <si>
    <t>28784.20</t>
  </si>
  <si>
    <t>SULAWESI SELATAN</t>
  </si>
  <si>
    <t>22769.19</t>
  </si>
  <si>
    <t>24507.17</t>
  </si>
  <si>
    <t>26083.42</t>
  </si>
  <si>
    <t>27749.47</t>
  </si>
  <si>
    <t>29430.67</t>
  </si>
  <si>
    <t>SULAWESI TENGGARA</t>
  </si>
  <si>
    <t>23338.07</t>
  </si>
  <si>
    <t>25489.79</t>
  </si>
  <si>
    <t>26815.36</t>
  </si>
  <si>
    <t>27896.05</t>
  </si>
  <si>
    <t>29201.90</t>
  </si>
  <si>
    <t>GORONTALO</t>
  </si>
  <si>
    <t>15687.65</t>
  </si>
  <si>
    <t>16650.27</t>
  </si>
  <si>
    <t>17639.12</t>
  </si>
  <si>
    <t>18622.44</t>
  </si>
  <si>
    <t>19473.94</t>
  </si>
  <si>
    <t>SULAWESI BARAT</t>
  </si>
  <si>
    <t>16023.45</t>
  </si>
  <si>
    <t>17169.06</t>
  </si>
  <si>
    <t>18008.81</t>
  </si>
  <si>
    <t>19232.05</t>
  </si>
  <si>
    <t>20265.50</t>
  </si>
  <si>
    <t>MALUKU</t>
  </si>
  <si>
    <t>12477.19</t>
  </si>
  <si>
    <t>13129.11</t>
  </si>
  <si>
    <t>13572.07</t>
  </si>
  <si>
    <t>14219.62</t>
  </si>
  <si>
    <t>14740.30</t>
  </si>
  <si>
    <t>MALUKU UTARA</t>
  </si>
  <si>
    <t>14994.63</t>
  </si>
  <si>
    <t>15691.01</t>
  </si>
  <si>
    <t>16332.22</t>
  </si>
  <si>
    <t>16869.52</t>
  </si>
  <si>
    <t>17534.41</t>
  </si>
  <si>
    <t>PAPUA BARAT</t>
  </si>
  <si>
    <t>54539.86</t>
  </si>
  <si>
    <t>55047.84</t>
  </si>
  <si>
    <t>57581.36</t>
  </si>
  <si>
    <t>59142.59</t>
  </si>
  <si>
    <t>60064.13</t>
  </si>
  <si>
    <t>PAPUA</t>
  </si>
  <si>
    <t>36383.24</t>
  </si>
  <si>
    <t>36280.03</t>
  </si>
  <si>
    <t>38621.36</t>
  </si>
  <si>
    <t>39271.88</t>
  </si>
  <si>
    <t>41424.06</t>
  </si>
  <si>
    <t>No</t>
  </si>
  <si>
    <t>Daerah</t>
  </si>
  <si>
    <t>Bangka Belitung</t>
  </si>
  <si>
    <t>Jumlah Penduduk menurut Provinsi (Ribu Jiwa)</t>
  </si>
  <si>
    <t xml:space="preserve">[Seri 2010] Produk Domestik Regional Bruto Per Kapita </t>
  </si>
  <si>
    <t>BANGKA BELITUNG</t>
  </si>
  <si>
    <t>KEPULAUAN RIAU</t>
  </si>
  <si>
    <t>Jalan Total</t>
  </si>
  <si>
    <t>Kondisi Jalan Baik</t>
  </si>
  <si>
    <t>Jalan</t>
  </si>
  <si>
    <t>Listrik</t>
  </si>
  <si>
    <t>Air</t>
  </si>
  <si>
    <t>Konsumsi</t>
  </si>
  <si>
    <t>Investasi</t>
  </si>
  <si>
    <t>Populasi</t>
  </si>
  <si>
    <t>PDRB</t>
  </si>
  <si>
    <t>Variabel Independen</t>
  </si>
  <si>
    <t>Variabel Kontrol</t>
  </si>
  <si>
    <t>Variabel Dependen</t>
  </si>
  <si>
    <t>PDRB Konstan</t>
  </si>
  <si>
    <t>PDRB Konstan Per Kapita</t>
  </si>
  <si>
    <t>PDRB Berlaku</t>
  </si>
  <si>
    <t>PDRB Berlaku Per Kapita</t>
  </si>
  <si>
    <t>PDRB/Kapita</t>
  </si>
  <si>
    <t>PDRB Berlaku/Kapita</t>
  </si>
  <si>
    <r>
      <t>Ribu M</t>
    </r>
    <r>
      <rPr>
        <sz val="11"/>
        <color theme="1"/>
        <rFont val="Calibri"/>
        <family val="2"/>
      </rPr>
      <t>³</t>
    </r>
  </si>
  <si>
    <t>Jalan Nasional Per Kapita</t>
  </si>
  <si>
    <t>Jalan Provinsi Per Kapita</t>
  </si>
  <si>
    <t>KM/Kapita</t>
  </si>
  <si>
    <t>Jalan Kabupaten/Kapita</t>
  </si>
  <si>
    <t>Jalan/Kapita</t>
  </si>
  <si>
    <t>Rupiah/Kapita</t>
  </si>
  <si>
    <t>Listrik/Kapita</t>
  </si>
  <si>
    <t>MWH/Kapita</t>
  </si>
  <si>
    <t>Ribu US Dollar/Kapita</t>
  </si>
  <si>
    <t>Investasi/Kapita</t>
  </si>
  <si>
    <t>Ribu US Dollar</t>
  </si>
  <si>
    <t>Ribu Rupiah/Kapita</t>
  </si>
  <si>
    <t>Air/Kapita</t>
  </si>
  <si>
    <r>
      <t>Ribu M</t>
    </r>
    <r>
      <rPr>
        <sz val="11"/>
        <color theme="1"/>
        <rFont val="Calibri"/>
        <family val="2"/>
      </rPr>
      <t>³/Kapita</t>
    </r>
  </si>
  <si>
    <t>KEP, BANGKA BELITUNG</t>
  </si>
  <si>
    <t>KEP, RIAU</t>
  </si>
</sst>
</file>

<file path=xl/styles.xml><?xml version="1.0" encoding="utf-8"?>
<styleSheet xmlns="http://schemas.openxmlformats.org/spreadsheetml/2006/main">
  <numFmts count="1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#,##0.0"/>
    <numFmt numFmtId="166" formatCode="_-* #,##0_-;\-* #,##0_-;_-* &quot;-&quot;??_-;_-@_-"/>
    <numFmt numFmtId="167" formatCode="_-* #,##0.0_-;\-* #,##0.0_-;_-* &quot;-&quot;??_-;_-@_-"/>
    <numFmt numFmtId="168" formatCode="_(* #,##0.0_);_(* \(#,##0.0\);_(* &quot;-&quot;_);_(@_)"/>
    <numFmt numFmtId="169" formatCode="_-* #,##0.0_-;\-* #,##0.0_-;_-* &quot;-&quot;_-;_-@_-"/>
    <numFmt numFmtId="170" formatCode="_-* #,##0.00_-;\-* #,##0.00_-;_-* &quot;-&quot;??_-;_-@_-"/>
    <numFmt numFmtId="171" formatCode="#\ ###\ ##0"/>
    <numFmt numFmtId="172" formatCode="#,##0.########"/>
    <numFmt numFmtId="173" formatCode="_(* #,##0_);_(* \(#,##0\);_(* &quot;-&quot;??_);_(@_)"/>
    <numFmt numFmtId="174" formatCode="0.000000"/>
    <numFmt numFmtId="175" formatCode="#,##0.000000"/>
    <numFmt numFmtId="176" formatCode="#,##0.000"/>
  </numFmts>
  <fonts count="5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28"/>
      <scheme val="minor"/>
    </font>
    <font>
      <sz val="10"/>
      <name val="Arial"/>
      <family val="2"/>
    </font>
    <font>
      <b/>
      <sz val="12"/>
      <color indexed="18"/>
      <name val="Arial"/>
      <family val="2"/>
    </font>
    <font>
      <sz val="11"/>
      <color indexed="18"/>
      <name val="Arial"/>
      <family val="2"/>
    </font>
    <font>
      <sz val="11"/>
      <name val="Arial"/>
      <family val="2"/>
    </font>
    <font>
      <b/>
      <sz val="11"/>
      <color indexed="18"/>
      <name val="Arial"/>
      <family val="2"/>
    </font>
    <font>
      <i/>
      <sz val="11"/>
      <color indexed="18"/>
      <name val="Arial"/>
      <family val="2"/>
    </font>
    <font>
      <b/>
      <sz val="9"/>
      <color indexed="18"/>
      <name val="Arial"/>
      <family val="2"/>
    </font>
    <font>
      <b/>
      <i/>
      <sz val="9"/>
      <color indexed="18"/>
      <name val="Arial"/>
      <family val="2"/>
    </font>
    <font>
      <sz val="9"/>
      <name val="Arial"/>
      <family val="2"/>
    </font>
    <font>
      <sz val="9"/>
      <color indexed="18"/>
      <name val="Arial"/>
      <family val="2"/>
    </font>
    <font>
      <i/>
      <sz val="9"/>
      <color indexed="18"/>
      <name val="Arial"/>
      <family val="2"/>
    </font>
    <font>
      <sz val="11"/>
      <color theme="1"/>
      <name val="Arial"/>
      <family val="2"/>
    </font>
    <font>
      <i/>
      <sz val="11"/>
      <name val="Arial"/>
      <family val="2"/>
    </font>
    <font>
      <sz val="10"/>
      <color theme="1"/>
      <name val="Tahoma"/>
      <family val="2"/>
    </font>
    <font>
      <b/>
      <sz val="12"/>
      <color indexed="9"/>
      <name val="Times New Roman"/>
      <family val="1"/>
    </font>
    <font>
      <b/>
      <i/>
      <sz val="12"/>
      <color indexed="9"/>
      <name val="Times New Roman"/>
      <family val="1"/>
    </font>
    <font>
      <sz val="12"/>
      <color indexed="18"/>
      <name val="Times New Roman"/>
      <family val="1"/>
    </font>
    <font>
      <sz val="12"/>
      <name val="Times New Roman"/>
      <family val="1"/>
    </font>
    <font>
      <b/>
      <sz val="12"/>
      <color indexed="18"/>
      <name val="Times New Roman"/>
      <family val="1"/>
    </font>
    <font>
      <b/>
      <i/>
      <sz val="12"/>
      <color indexed="18"/>
      <name val="Times New Roman"/>
      <family val="1"/>
    </font>
    <font>
      <i/>
      <sz val="12"/>
      <color indexed="1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ndale WT"/>
      <family val="2"/>
    </font>
    <font>
      <b/>
      <sz val="14"/>
      <color theme="1"/>
      <name val="Andale WT"/>
      <family val="2"/>
    </font>
    <font>
      <b/>
      <sz val="8"/>
      <color theme="1"/>
      <name val="Andale WT"/>
      <family val="2"/>
    </font>
    <font>
      <sz val="8"/>
      <color theme="1"/>
      <name val="Andale WT"/>
      <family val="2"/>
    </font>
    <font>
      <b/>
      <sz val="11"/>
      <color rgb="FFFFFFFF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3"/>
      <name val="Calibri"/>
      <family val="2"/>
      <charset val="1"/>
      <scheme val="minor"/>
    </font>
    <font>
      <sz val="11"/>
      <color rgb="FF00B0F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21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D2E2"/>
      </patternFill>
    </fill>
    <fill>
      <patternFill patternType="solid">
        <fgColor rgb="FFD4D4D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CFCFCF"/>
      </left>
      <right/>
      <top style="medium">
        <color rgb="FFCFCFCF"/>
      </top>
      <bottom/>
      <diagonal/>
    </border>
    <border>
      <left/>
      <right style="medium">
        <color rgb="FFCFCFCF"/>
      </right>
      <top style="medium">
        <color rgb="FFCFCFCF"/>
      </top>
      <bottom/>
      <diagonal/>
    </border>
    <border>
      <left/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CFCFCF"/>
      </left>
      <right/>
      <top/>
      <bottom style="medium">
        <color rgb="FFCFCFCF"/>
      </bottom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93B1CD"/>
      </left>
      <right style="medium">
        <color rgb="FF93B1CD"/>
      </right>
      <top/>
      <bottom/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/>
    <xf numFmtId="0" fontId="5" fillId="0" borderId="0"/>
    <xf numFmtId="16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>
      <alignment vertical="top"/>
    </xf>
    <xf numFmtId="0" fontId="18" fillId="0" borderId="0"/>
    <xf numFmtId="0" fontId="5" fillId="0" borderId="0"/>
    <xf numFmtId="0" fontId="5" fillId="0" borderId="0">
      <alignment vertical="top"/>
    </xf>
    <xf numFmtId="0" fontId="3" fillId="0" borderId="0"/>
    <xf numFmtId="0" fontId="5" fillId="0" borderId="0"/>
    <xf numFmtId="0" fontId="5" fillId="0" borderId="0">
      <alignment vertical="top"/>
    </xf>
    <xf numFmtId="0" fontId="26" fillId="0" borderId="0"/>
    <xf numFmtId="0" fontId="44" fillId="0" borderId="0">
      <alignment vertical="center"/>
    </xf>
    <xf numFmtId="43" fontId="45" fillId="0" borderId="0">
      <alignment vertical="top"/>
      <protection locked="0"/>
    </xf>
  </cellStyleXfs>
  <cellXfs count="173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Font="1"/>
    <xf numFmtId="0" fontId="7" fillId="0" borderId="0" xfId="4" applyFont="1" applyFill="1" applyBorder="1"/>
    <xf numFmtId="0" fontId="8" fillId="0" borderId="0" xfId="4" applyFont="1"/>
    <xf numFmtId="0" fontId="9" fillId="0" borderId="0" xfId="4" applyFont="1" applyFill="1" applyBorder="1"/>
    <xf numFmtId="0" fontId="11" fillId="0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0" xfId="4" applyFont="1" applyFill="1" applyAlignment="1">
      <alignment horizontal="right"/>
    </xf>
    <xf numFmtId="0" fontId="7" fillId="0" borderId="0" xfId="4" applyFont="1"/>
    <xf numFmtId="0" fontId="7" fillId="0" borderId="0" xfId="4" applyFont="1" applyFill="1" applyAlignment="1">
      <alignment horizontal="center"/>
    </xf>
    <xf numFmtId="0" fontId="10" fillId="0" borderId="0" xfId="4" applyFont="1"/>
    <xf numFmtId="0" fontId="7" fillId="0" borderId="0" xfId="4" applyFont="1" applyFill="1"/>
    <xf numFmtId="0" fontId="8" fillId="0" borderId="0" xfId="4" applyFont="1" applyFill="1" applyAlignment="1">
      <alignment horizontal="right"/>
    </xf>
    <xf numFmtId="0" fontId="8" fillId="0" borderId="0" xfId="4" applyFont="1" applyFill="1"/>
    <xf numFmtId="0" fontId="16" fillId="0" borderId="0" xfId="0" applyFont="1"/>
    <xf numFmtId="0" fontId="17" fillId="0" borderId="0" xfId="4" applyFont="1"/>
    <xf numFmtId="0" fontId="19" fillId="2" borderId="1" xfId="4" applyFont="1" applyFill="1" applyBorder="1" applyAlignment="1">
      <alignment horizontal="center" vertical="center"/>
    </xf>
    <xf numFmtId="0" fontId="19" fillId="2" borderId="2" xfId="4" applyFont="1" applyFill="1" applyBorder="1" applyAlignment="1">
      <alignment horizontal="center" vertical="center"/>
    </xf>
    <xf numFmtId="0" fontId="19" fillId="2" borderId="10" xfId="4" applyFont="1" applyFill="1" applyBorder="1" applyAlignment="1">
      <alignment horizontal="center" vertical="center"/>
    </xf>
    <xf numFmtId="0" fontId="19" fillId="2" borderId="4" xfId="4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/>
    </xf>
    <xf numFmtId="0" fontId="21" fillId="0" borderId="0" xfId="4" applyFont="1" applyFill="1" applyBorder="1" applyAlignment="1">
      <alignment wrapText="1"/>
    </xf>
    <xf numFmtId="0" fontId="22" fillId="0" borderId="6" xfId="4" applyFont="1" applyBorder="1"/>
    <xf numFmtId="0" fontId="23" fillId="3" borderId="5" xfId="4" applyFont="1" applyFill="1" applyBorder="1" applyAlignment="1">
      <alignment horizontal="center" vertical="center"/>
    </xf>
    <xf numFmtId="0" fontId="23" fillId="3" borderId="0" xfId="4" applyFont="1" applyFill="1" applyBorder="1" applyAlignment="1">
      <alignment vertical="center"/>
    </xf>
    <xf numFmtId="167" fontId="23" fillId="3" borderId="6" xfId="6" applyNumberFormat="1" applyFont="1" applyFill="1" applyBorder="1" applyAlignment="1">
      <alignment vertical="top"/>
    </xf>
    <xf numFmtId="166" fontId="23" fillId="3" borderId="6" xfId="6" applyNumberFormat="1" applyFont="1" applyFill="1" applyBorder="1" applyAlignment="1">
      <alignment vertical="top"/>
    </xf>
    <xf numFmtId="0" fontId="23" fillId="0" borderId="5" xfId="4" applyFont="1" applyFill="1" applyBorder="1" applyAlignment="1">
      <alignment horizontal="center"/>
    </xf>
    <xf numFmtId="0" fontId="23" fillId="0" borderId="0" xfId="4" applyFont="1" applyFill="1" applyBorder="1"/>
    <xf numFmtId="167" fontId="21" fillId="0" borderId="6" xfId="6" applyNumberFormat="1" applyFont="1" applyFill="1" applyBorder="1" applyAlignment="1">
      <alignment vertical="top"/>
    </xf>
    <xf numFmtId="165" fontId="21" fillId="0" borderId="6" xfId="6" applyNumberFormat="1" applyFont="1" applyFill="1" applyBorder="1" applyAlignment="1">
      <alignment vertical="top"/>
    </xf>
    <xf numFmtId="166" fontId="21" fillId="0" borderId="6" xfId="6" applyNumberFormat="1" applyFont="1" applyFill="1" applyBorder="1" applyAlignment="1">
      <alignment vertical="top"/>
    </xf>
    <xf numFmtId="49" fontId="21" fillId="0" borderId="5" xfId="4" applyNumberFormat="1" applyFont="1" applyFill="1" applyBorder="1" applyAlignment="1">
      <alignment horizontal="center" vertical="center"/>
    </xf>
    <xf numFmtId="0" fontId="21" fillId="0" borderId="0" xfId="4" applyFont="1" applyFill="1" applyBorder="1" applyAlignment="1">
      <alignment vertical="center" wrapText="1"/>
    </xf>
    <xf numFmtId="168" fontId="21" fillId="0" borderId="6" xfId="2" applyNumberFormat="1" applyFont="1" applyFill="1" applyBorder="1" applyAlignment="1">
      <alignment vertical="top"/>
    </xf>
    <xf numFmtId="167" fontId="21" fillId="0" borderId="6" xfId="1" applyNumberFormat="1" applyFont="1" applyFill="1" applyBorder="1" applyAlignment="1">
      <alignment vertical="top"/>
    </xf>
    <xf numFmtId="0" fontId="21" fillId="0" borderId="0" xfId="4" applyFont="1" applyFill="1" applyBorder="1"/>
    <xf numFmtId="0" fontId="21" fillId="0" borderId="5" xfId="4" applyFont="1" applyFill="1" applyBorder="1" applyAlignment="1">
      <alignment horizontal="center"/>
    </xf>
    <xf numFmtId="0" fontId="21" fillId="0" borderId="5" xfId="4" applyNumberFormat="1" applyFont="1" applyFill="1" applyBorder="1" applyAlignment="1">
      <alignment horizontal="center" vertical="center"/>
    </xf>
    <xf numFmtId="164" fontId="21" fillId="0" borderId="5" xfId="7" applyNumberFormat="1" applyFont="1" applyFill="1" applyBorder="1" applyAlignment="1">
      <alignment vertical="top"/>
    </xf>
    <xf numFmtId="169" fontId="21" fillId="0" borderId="6" xfId="7" applyNumberFormat="1" applyFont="1" applyFill="1" applyBorder="1" applyAlignment="1">
      <alignment vertical="top"/>
    </xf>
    <xf numFmtId="0" fontId="23" fillId="0" borderId="5" xfId="4" applyFont="1" applyFill="1" applyBorder="1"/>
    <xf numFmtId="0" fontId="23" fillId="3" borderId="7" xfId="4" applyFont="1" applyFill="1" applyBorder="1"/>
    <xf numFmtId="0" fontId="23" fillId="3" borderId="8" xfId="0" applyFont="1" applyFill="1" applyBorder="1" applyAlignment="1">
      <alignment horizontal="left" vertical="center"/>
    </xf>
    <xf numFmtId="167" fontId="23" fillId="3" borderId="9" xfId="6" applyNumberFormat="1" applyFont="1" applyFill="1" applyBorder="1" applyAlignment="1">
      <alignment vertical="top"/>
    </xf>
    <xf numFmtId="166" fontId="23" fillId="3" borderId="9" xfId="6" applyNumberFormat="1" applyFont="1" applyFill="1" applyBorder="1" applyAlignment="1">
      <alignment vertical="top"/>
    </xf>
    <xf numFmtId="0" fontId="26" fillId="0" borderId="13" xfId="21" applyBorder="1" applyAlignment="1">
      <alignment wrapText="1"/>
    </xf>
    <xf numFmtId="49" fontId="28" fillId="0" borderId="13" xfId="21" applyNumberFormat="1" applyFont="1" applyBorder="1" applyAlignment="1"/>
    <xf numFmtId="0" fontId="26" fillId="0" borderId="13" xfId="21" applyFont="1" applyBorder="1"/>
    <xf numFmtId="0" fontId="26" fillId="0" borderId="13" xfId="21" applyBorder="1"/>
    <xf numFmtId="0" fontId="30" fillId="0" borderId="13" xfId="21" applyFont="1" applyBorder="1" applyAlignment="1">
      <alignment horizontal="center" vertical="center"/>
    </xf>
    <xf numFmtId="1" fontId="29" fillId="4" borderId="14" xfId="21" applyNumberFormat="1" applyFont="1" applyFill="1" applyBorder="1" applyAlignment="1">
      <alignment horizontal="center" vertical="center"/>
    </xf>
    <xf numFmtId="49" fontId="31" fillId="5" borderId="15" xfId="21" applyNumberFormat="1" applyFont="1" applyFill="1" applyBorder="1" applyAlignment="1"/>
    <xf numFmtId="171" fontId="32" fillId="6" borderId="0" xfId="21" applyNumberFormat="1" applyFont="1" applyFill="1" applyBorder="1" applyAlignment="1">
      <alignment horizontal="right" wrapText="1" indent="1"/>
    </xf>
    <xf numFmtId="171" fontId="33" fillId="0" borderId="13" xfId="21" applyNumberFormat="1" applyFont="1" applyBorder="1" applyAlignment="1">
      <alignment horizontal="right" indent="1"/>
    </xf>
    <xf numFmtId="171" fontId="33" fillId="0" borderId="17" xfId="21" applyNumberFormat="1" applyFont="1" applyBorder="1" applyAlignment="1">
      <alignment horizontal="right" indent="1"/>
    </xf>
    <xf numFmtId="171" fontId="32" fillId="6" borderId="0" xfId="21" quotePrefix="1" applyNumberFormat="1" applyFont="1" applyFill="1" applyBorder="1" applyAlignment="1">
      <alignment horizontal="right" wrapText="1" indent="1"/>
    </xf>
    <xf numFmtId="49" fontId="34" fillId="5" borderId="15" xfId="21" applyNumberFormat="1" applyFont="1" applyFill="1" applyBorder="1" applyAlignment="1"/>
    <xf numFmtId="171" fontId="35" fillId="6" borderId="0" xfId="21" applyNumberFormat="1" applyFont="1" applyFill="1" applyBorder="1" applyAlignment="1">
      <alignment horizontal="right" wrapText="1" indent="1"/>
    </xf>
    <xf numFmtId="171" fontId="30" fillId="0" borderId="13" xfId="21" applyNumberFormat="1" applyFont="1" applyBorder="1" applyAlignment="1">
      <alignment horizontal="right" indent="1"/>
    </xf>
    <xf numFmtId="171" fontId="30" fillId="0" borderId="17" xfId="21" applyNumberFormat="1" applyFont="1" applyBorder="1" applyAlignment="1">
      <alignment horizontal="right" indent="1"/>
    </xf>
    <xf numFmtId="0" fontId="36" fillId="0" borderId="13" xfId="21" applyFont="1" applyBorder="1"/>
    <xf numFmtId="0" fontId="33" fillId="0" borderId="13" xfId="21" applyFont="1" applyBorder="1"/>
    <xf numFmtId="0" fontId="33" fillId="0" borderId="18" xfId="21" applyFont="1" applyBorder="1"/>
    <xf numFmtId="0" fontId="33" fillId="0" borderId="0" xfId="21" applyFont="1"/>
    <xf numFmtId="0" fontId="33" fillId="0" borderId="15" xfId="21" applyFont="1" applyBorder="1" applyAlignment="1">
      <alignment vertical="center"/>
    </xf>
    <xf numFmtId="0" fontId="33" fillId="0" borderId="16" xfId="21" applyFont="1" applyBorder="1" applyAlignment="1">
      <alignment horizontal="left" vertical="center"/>
    </xf>
    <xf numFmtId="0" fontId="33" fillId="0" borderId="16" xfId="21" quotePrefix="1" applyFont="1" applyBorder="1" applyAlignment="1">
      <alignment horizontal="left" vertical="center"/>
    </xf>
    <xf numFmtId="0" fontId="26" fillId="0" borderId="11" xfId="21" applyBorder="1" applyAlignment="1">
      <alignment wrapText="1"/>
    </xf>
    <xf numFmtId="0" fontId="30" fillId="0" borderId="14" xfId="21" applyFont="1" applyBorder="1" applyAlignment="1">
      <alignment horizontal="center" vertical="center"/>
    </xf>
    <xf numFmtId="0" fontId="30" fillId="0" borderId="18" xfId="21" applyFont="1" applyBorder="1" applyAlignment="1">
      <alignment horizontal="center" vertical="center"/>
    </xf>
    <xf numFmtId="0" fontId="26" fillId="0" borderId="15" xfId="21" applyBorder="1"/>
    <xf numFmtId="0" fontId="36" fillId="0" borderId="15" xfId="21" applyFont="1" applyBorder="1"/>
    <xf numFmtId="0" fontId="18" fillId="0" borderId="0" xfId="15"/>
    <xf numFmtId="0" fontId="39" fillId="7" borderId="22" xfId="15" applyFont="1" applyFill="1" applyBorder="1" applyAlignment="1">
      <alignment horizontal="center" vertical="top"/>
    </xf>
    <xf numFmtId="0" fontId="39" fillId="7" borderId="22" xfId="15" applyFont="1" applyFill="1" applyBorder="1" applyAlignment="1">
      <alignment vertical="top"/>
    </xf>
    <xf numFmtId="172" fontId="40" fillId="0" borderId="25" xfId="15" applyNumberFormat="1" applyFont="1" applyBorder="1" applyAlignment="1">
      <alignment horizontal="right" vertical="top"/>
    </xf>
    <xf numFmtId="3" fontId="40" fillId="0" borderId="25" xfId="15" applyNumberFormat="1" applyFont="1" applyBorder="1" applyAlignment="1">
      <alignment horizontal="right" vertical="top"/>
    </xf>
    <xf numFmtId="0" fontId="18" fillId="0" borderId="25" xfId="15" applyBorder="1"/>
    <xf numFmtId="0" fontId="18" fillId="7" borderId="21" xfId="15" applyFill="1" applyBorder="1" applyAlignment="1">
      <alignment horizontal="center" vertical="center"/>
    </xf>
    <xf numFmtId="0" fontId="18" fillId="7" borderId="26" xfId="15" applyFill="1" applyBorder="1"/>
    <xf numFmtId="172" fontId="18" fillId="0" borderId="25" xfId="15" applyNumberFormat="1" applyBorder="1"/>
    <xf numFmtId="3" fontId="18" fillId="0" borderId="25" xfId="15" applyNumberFormat="1" applyBorder="1"/>
    <xf numFmtId="0" fontId="18" fillId="7" borderId="26" xfId="15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36" fillId="0" borderId="0" xfId="0" applyNumberFormat="1" applyFont="1" applyAlignment="1">
      <alignment horizontal="center" vertical="center"/>
    </xf>
    <xf numFmtId="0" fontId="41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2" fillId="8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45" fillId="9" borderId="29" xfId="22" applyFont="1" applyFill="1" applyBorder="1" applyAlignment="1">
      <alignment horizontal="center"/>
    </xf>
    <xf numFmtId="173" fontId="45" fillId="9" borderId="29" xfId="23" applyNumberFormat="1" applyFont="1" applyFill="1" applyBorder="1" applyAlignment="1" applyProtection="1">
      <alignment horizontal="center"/>
    </xf>
    <xf numFmtId="0" fontId="45" fillId="0" borderId="0" xfId="22" applyFont="1" applyAlignment="1">
      <alignment horizontal="center"/>
    </xf>
    <xf numFmtId="0" fontId="45" fillId="0" borderId="29" xfId="22" applyFont="1" applyBorder="1" applyAlignment="1">
      <alignment horizontal="left"/>
    </xf>
    <xf numFmtId="173" fontId="45" fillId="0" borderId="29" xfId="23" applyNumberFormat="1" applyFont="1" applyBorder="1" applyAlignment="1" applyProtection="1">
      <alignment horizontal="left"/>
    </xf>
    <xf numFmtId="0" fontId="44" fillId="0" borderId="0" xfId="22">
      <alignment vertical="center"/>
    </xf>
    <xf numFmtId="0" fontId="45" fillId="0" borderId="0" xfId="22" applyFont="1" applyAlignment="1">
      <alignment horizontal="left"/>
    </xf>
    <xf numFmtId="173" fontId="45" fillId="0" borderId="0" xfId="23" applyNumberFormat="1" applyFont="1" applyAlignment="1" applyProtection="1">
      <alignment horizontal="left"/>
    </xf>
    <xf numFmtId="173" fontId="45" fillId="0" borderId="0" xfId="23" applyNumberFormat="1" applyFont="1" applyAlignment="1" applyProtection="1"/>
    <xf numFmtId="0" fontId="46" fillId="4" borderId="0" xfId="23" applyNumberFormat="1" applyFont="1" applyFill="1" applyAlignment="1" applyProtection="1">
      <alignment horizontal="center" vertical="center" wrapText="1"/>
    </xf>
    <xf numFmtId="0" fontId="45" fillId="0" borderId="0" xfId="22" applyFont="1" applyAlignment="1">
      <alignment vertical="center" wrapText="1"/>
    </xf>
    <xf numFmtId="0" fontId="45" fillId="8" borderId="0" xfId="22" applyFont="1" applyFill="1" applyAlignment="1">
      <alignment vertical="center" wrapText="1"/>
    </xf>
    <xf numFmtId="0" fontId="47" fillId="9" borderId="0" xfId="0" applyFont="1" applyFill="1" applyAlignment="1">
      <alignment horizontal="center"/>
    </xf>
    <xf numFmtId="0" fontId="48" fillId="9" borderId="0" xfId="0" applyFont="1" applyFill="1" applyAlignment="1">
      <alignment horizontal="center"/>
    </xf>
    <xf numFmtId="0" fontId="43" fillId="9" borderId="0" xfId="0" applyFont="1" applyFill="1" applyAlignment="1">
      <alignment horizontal="center"/>
    </xf>
    <xf numFmtId="4" fontId="0" fillId="0" borderId="0" xfId="0" applyNumberFormat="1" applyAlignment="1">
      <alignment horizontal="right" vertical="center" wrapText="1"/>
    </xf>
    <xf numFmtId="4" fontId="42" fillId="8" borderId="0" xfId="0" applyNumberFormat="1" applyFont="1" applyFill="1" applyAlignment="1">
      <alignment horizontal="right" vertical="center" wrapText="1"/>
    </xf>
    <xf numFmtId="0" fontId="0" fillId="11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45" fillId="0" borderId="0" xfId="23" applyNumberFormat="1" applyFont="1" applyAlignment="1" applyProtection="1"/>
    <xf numFmtId="0" fontId="0" fillId="9" borderId="0" xfId="0" applyFill="1" applyAlignment="1">
      <alignment horizontal="center" vertical="center"/>
    </xf>
    <xf numFmtId="0" fontId="49" fillId="9" borderId="0" xfId="0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13" borderId="0" xfId="0" applyFill="1" applyAlignment="1">
      <alignment horizontal="center"/>
    </xf>
    <xf numFmtId="3" fontId="44" fillId="0" borderId="0" xfId="22" applyNumberFormat="1" applyAlignment="1">
      <alignment horizontal="right"/>
    </xf>
    <xf numFmtId="3" fontId="44" fillId="0" borderId="0" xfId="22" applyNumberFormat="1">
      <alignment vertical="center"/>
    </xf>
    <xf numFmtId="4" fontId="50" fillId="0" borderId="0" xfId="0" applyNumberFormat="1" applyFont="1" applyAlignment="1">
      <alignment horizontal="right"/>
    </xf>
    <xf numFmtId="4" fontId="50" fillId="0" borderId="0" xfId="0" applyNumberFormat="1" applyFont="1"/>
    <xf numFmtId="4" fontId="44" fillId="0" borderId="0" xfId="22" applyNumberFormat="1" applyAlignment="1">
      <alignment horizontal="right"/>
    </xf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46" fillId="4" borderId="0" xfId="22" applyFont="1" applyFill="1" applyAlignment="1">
      <alignment horizontal="center" vertical="center" wrapText="1"/>
    </xf>
    <xf numFmtId="0" fontId="46" fillId="4" borderId="0" xfId="23" applyNumberFormat="1" applyFont="1" applyFill="1" applyAlignment="1" applyProtection="1">
      <alignment horizontal="center" vertical="center" wrapText="1"/>
    </xf>
    <xf numFmtId="0" fontId="37" fillId="0" borderId="0" xfId="15" applyFont="1" applyAlignment="1">
      <alignment horizontal="center" vertical="center"/>
    </xf>
    <xf numFmtId="0" fontId="18" fillId="0" borderId="0" xfId="15"/>
    <xf numFmtId="0" fontId="38" fillId="0" borderId="0" xfId="15" applyFont="1" applyAlignment="1">
      <alignment horizontal="center" vertical="center"/>
    </xf>
    <xf numFmtId="0" fontId="18" fillId="0" borderId="19" xfId="15" applyBorder="1"/>
    <xf numFmtId="0" fontId="18" fillId="0" borderId="20" xfId="15" applyBorder="1"/>
    <xf numFmtId="0" fontId="18" fillId="0" borderId="23" xfId="15" applyBorder="1"/>
    <xf numFmtId="0" fontId="18" fillId="0" borderId="24" xfId="15" applyBorder="1"/>
    <xf numFmtId="0" fontId="39" fillId="7" borderId="22" xfId="15" applyFont="1" applyFill="1" applyBorder="1" applyAlignment="1">
      <alignment vertical="top"/>
    </xf>
    <xf numFmtId="0" fontId="18" fillId="7" borderId="26" xfId="15" applyFill="1" applyBorder="1"/>
    <xf numFmtId="0" fontId="39" fillId="7" borderId="27" xfId="15" applyFont="1" applyFill="1" applyBorder="1" applyAlignment="1">
      <alignment horizontal="left" vertical="top"/>
    </xf>
    <xf numFmtId="0" fontId="39" fillId="7" borderId="26" xfId="15" applyFont="1" applyFill="1" applyBorder="1" applyAlignment="1">
      <alignment horizontal="left" vertical="top"/>
    </xf>
    <xf numFmtId="0" fontId="4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9" fillId="2" borderId="3" xfId="4" applyFont="1" applyFill="1" applyBorder="1" applyAlignment="1">
      <alignment horizontal="center" vertical="center"/>
    </xf>
    <xf numFmtId="0" fontId="19" fillId="2" borderId="4" xfId="4" applyFont="1" applyFill="1" applyBorder="1" applyAlignment="1">
      <alignment horizontal="center" vertical="center"/>
    </xf>
    <xf numFmtId="0" fontId="6" fillId="0" borderId="0" xfId="4" applyFont="1" applyFill="1" applyAlignment="1">
      <alignment horizontal="center"/>
    </xf>
    <xf numFmtId="0" fontId="32" fillId="0" borderId="15" xfId="21" applyFont="1" applyBorder="1" applyAlignment="1">
      <alignment horizontal="left"/>
    </xf>
    <xf numFmtId="0" fontId="32" fillId="0" borderId="16" xfId="21" applyFont="1" applyBorder="1" applyAlignment="1">
      <alignment horizontal="left"/>
    </xf>
    <xf numFmtId="0" fontId="32" fillId="0" borderId="17" xfId="21" applyFont="1" applyBorder="1" applyAlignment="1">
      <alignment horizontal="left"/>
    </xf>
    <xf numFmtId="49" fontId="27" fillId="0" borderId="11" xfId="21" applyNumberFormat="1" applyFont="1" applyBorder="1" applyAlignment="1">
      <alignment horizontal="left" vertical="top" wrapText="1"/>
    </xf>
    <xf numFmtId="49" fontId="27" fillId="0" borderId="12" xfId="21" applyNumberFormat="1" applyFont="1" applyBorder="1" applyAlignment="1">
      <alignment horizontal="left" vertical="top" wrapText="1"/>
    </xf>
    <xf numFmtId="49" fontId="29" fillId="4" borderId="14" xfId="21" applyNumberFormat="1" applyFont="1" applyFill="1" applyBorder="1" applyAlignment="1">
      <alignment horizontal="center" vertical="center"/>
    </xf>
    <xf numFmtId="49" fontId="29" fillId="4" borderId="18" xfId="21" applyNumberFormat="1" applyFont="1" applyFill="1" applyBorder="1" applyAlignment="1">
      <alignment horizontal="center" vertical="center"/>
    </xf>
    <xf numFmtId="49" fontId="29" fillId="4" borderId="15" xfId="21" applyNumberFormat="1" applyFont="1" applyFill="1" applyBorder="1" applyAlignment="1">
      <alignment horizontal="center" vertical="center"/>
    </xf>
    <xf numFmtId="49" fontId="29" fillId="4" borderId="16" xfId="21" applyNumberFormat="1" applyFont="1" applyFill="1" applyBorder="1" applyAlignment="1">
      <alignment horizontal="center" vertical="center"/>
    </xf>
    <xf numFmtId="49" fontId="29" fillId="4" borderId="17" xfId="21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13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24">
    <cellStyle name="Comma" xfId="1" builtinId="3"/>
    <cellStyle name="Comma [0]" xfId="2" builtinId="6"/>
    <cellStyle name="Comma [0] 2" xfId="8"/>
    <cellStyle name="Comma [0] 3" xfId="5"/>
    <cellStyle name="Comma [0] 3 2" xfId="9"/>
    <cellStyle name="Comma [0] 4" xfId="10"/>
    <cellStyle name="Comma [0] 5" xfId="7"/>
    <cellStyle name="Comma [0] 6" xfId="11"/>
    <cellStyle name="Comma 2" xfId="23"/>
    <cellStyle name="Comma 3" xfId="6"/>
    <cellStyle name="Comma 4" xfId="12"/>
    <cellStyle name="Comma 6" xfId="13"/>
    <cellStyle name="Normal" xfId="0" builtinId="0"/>
    <cellStyle name="Normal 2" xfId="3"/>
    <cellStyle name="Normal 3" xfId="4"/>
    <cellStyle name="Normal 4" xfId="14"/>
    <cellStyle name="Normal 4 2" xfId="15"/>
    <cellStyle name="Normal 4 3" xfId="16"/>
    <cellStyle name="Normal 5" xfId="17"/>
    <cellStyle name="Normal 5 2" xfId="18"/>
    <cellStyle name="Normal 6" xfId="19"/>
    <cellStyle name="Normal 7" xfId="20"/>
    <cellStyle name="Normal 8" xfId="21"/>
    <cellStyle name="Normal 9" xf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kripsi%20Running/Book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 Semua Variabel"/>
      <sheetName val="Total Semua Variabel (2)"/>
      <sheetName val="Sheet1"/>
      <sheetName val="Sheet2"/>
      <sheetName val="Sheet3"/>
    </sheetNames>
    <sheetDataSet>
      <sheetData sheetId="0"/>
      <sheetData sheetId="1"/>
      <sheetData sheetId="2"/>
      <sheetData sheetId="3">
        <row r="1">
          <cell r="C1" t="str">
            <v>Aceh</v>
          </cell>
          <cell r="D1" t="str">
            <v>Sumatera Utara</v>
          </cell>
          <cell r="E1" t="str">
            <v>Sumatera Barat</v>
          </cell>
          <cell r="F1" t="str">
            <v>Riau</v>
          </cell>
          <cell r="G1" t="str">
            <v>Jambi</v>
          </cell>
          <cell r="H1" t="str">
            <v>Sumatera Selatan</v>
          </cell>
          <cell r="I1" t="str">
            <v>Bengkulu</v>
          </cell>
          <cell r="J1" t="str">
            <v>Lampung</v>
          </cell>
          <cell r="K1" t="str">
            <v>Kepulauan Bangka Belitung</v>
          </cell>
          <cell r="L1" t="str">
            <v>Kepulauan Riau</v>
          </cell>
          <cell r="M1" t="str">
            <v>DKI Jakarta</v>
          </cell>
          <cell r="N1" t="str">
            <v>Jawa Barat</v>
          </cell>
          <cell r="O1" t="str">
            <v>Jawa Tengah</v>
          </cell>
          <cell r="P1" t="str">
            <v>DI Yogyakarta</v>
          </cell>
          <cell r="Q1" t="str">
            <v>Jawa Timur</v>
          </cell>
          <cell r="R1" t="str">
            <v>Banten</v>
          </cell>
          <cell r="S1" t="str">
            <v>Bali</v>
          </cell>
          <cell r="T1" t="str">
            <v>Nusa Tenggara Barat</v>
          </cell>
          <cell r="U1" t="str">
            <v>Nusa Tenggara Timur</v>
          </cell>
          <cell r="V1" t="str">
            <v>Kalimantan Barat</v>
          </cell>
          <cell r="W1" t="str">
            <v>Kalimantan Tengah</v>
          </cell>
          <cell r="X1" t="str">
            <v>Kalimantan Selatan</v>
          </cell>
          <cell r="Y1" t="str">
            <v>Kalimantan Timur</v>
          </cell>
          <cell r="Z1" t="str">
            <v>Kalimantan Utara</v>
          </cell>
          <cell r="AA1" t="str">
            <v>Sulawesi Utara</v>
          </cell>
          <cell r="AB1" t="str">
            <v>Sulawesi Tengah</v>
          </cell>
          <cell r="AC1" t="str">
            <v>Sulawesi Selatan</v>
          </cell>
          <cell r="AD1" t="str">
            <v>Sulawesi Tenggara</v>
          </cell>
          <cell r="AE1" t="str">
            <v>Gorontalo</v>
          </cell>
          <cell r="AF1" t="str">
            <v>Sulawesi Barat</v>
          </cell>
          <cell r="AG1" t="str">
            <v>Maluku</v>
          </cell>
          <cell r="AH1" t="str">
            <v>Maluku Utara</v>
          </cell>
          <cell r="AI1" t="str">
            <v>Papua Barat</v>
          </cell>
          <cell r="AJ1" t="str">
            <v>Papua</v>
          </cell>
        </row>
        <row r="2">
          <cell r="C2">
            <v>862</v>
          </cell>
          <cell r="D2">
            <v>1393</v>
          </cell>
          <cell r="E2">
            <v>585</v>
          </cell>
          <cell r="F2">
            <v>948</v>
          </cell>
          <cell r="G2">
            <v>520</v>
          </cell>
          <cell r="H2">
            <v>886</v>
          </cell>
          <cell r="I2">
            <v>791</v>
          </cell>
          <cell r="J2">
            <v>1199</v>
          </cell>
          <cell r="K2">
            <v>279</v>
          </cell>
          <cell r="L2">
            <v>259</v>
          </cell>
          <cell r="M2">
            <v>2820</v>
          </cell>
          <cell r="N2">
            <v>1113</v>
          </cell>
          <cell r="O2">
            <v>1287</v>
          </cell>
          <cell r="P2">
            <v>349</v>
          </cell>
          <cell r="Q2">
            <v>1014</v>
          </cell>
          <cell r="R2">
            <v>452</v>
          </cell>
          <cell r="S2">
            <v>447</v>
          </cell>
          <cell r="T2">
            <v>933</v>
          </cell>
          <cell r="U2">
            <v>881</v>
          </cell>
          <cell r="V2">
            <v>839</v>
          </cell>
          <cell r="W2">
            <v>865</v>
          </cell>
          <cell r="X2">
            <v>411</v>
          </cell>
          <cell r="Y2">
            <v>787</v>
          </cell>
          <cell r="AA2">
            <v>476</v>
          </cell>
          <cell r="AB2">
            <v>1031</v>
          </cell>
          <cell r="AC2">
            <v>638</v>
          </cell>
          <cell r="AD2">
            <v>603</v>
          </cell>
          <cell r="AE2">
            <v>206</v>
          </cell>
          <cell r="AF2">
            <v>224</v>
          </cell>
          <cell r="AG2">
            <v>816</v>
          </cell>
          <cell r="AH2">
            <v>945</v>
          </cell>
          <cell r="AI2">
            <v>662</v>
          </cell>
          <cell r="AJ2">
            <v>949</v>
          </cell>
        </row>
        <row r="3">
          <cell r="C3">
            <v>862</v>
          </cell>
          <cell r="D3">
            <v>1394</v>
          </cell>
          <cell r="E3">
            <v>585</v>
          </cell>
          <cell r="F3">
            <v>949</v>
          </cell>
          <cell r="G3">
            <v>520</v>
          </cell>
          <cell r="H3">
            <v>886</v>
          </cell>
          <cell r="I3">
            <v>791</v>
          </cell>
          <cell r="J3">
            <v>1200</v>
          </cell>
          <cell r="K3">
            <v>279</v>
          </cell>
          <cell r="L3">
            <v>259</v>
          </cell>
          <cell r="M3">
            <v>2821</v>
          </cell>
          <cell r="N3">
            <v>1113</v>
          </cell>
          <cell r="O3">
            <v>1287</v>
          </cell>
          <cell r="P3">
            <v>350</v>
          </cell>
          <cell r="Q3">
            <v>1014</v>
          </cell>
          <cell r="R3">
            <v>452</v>
          </cell>
          <cell r="S3">
            <v>447</v>
          </cell>
          <cell r="T3">
            <v>933</v>
          </cell>
          <cell r="U3">
            <v>882</v>
          </cell>
          <cell r="V3">
            <v>839</v>
          </cell>
          <cell r="W3">
            <v>865</v>
          </cell>
          <cell r="X3">
            <v>411</v>
          </cell>
          <cell r="Y3">
            <v>787</v>
          </cell>
          <cell r="AA3">
            <v>476</v>
          </cell>
          <cell r="AB3">
            <v>1031</v>
          </cell>
          <cell r="AC3">
            <v>638</v>
          </cell>
          <cell r="AD3">
            <v>224</v>
          </cell>
          <cell r="AE3">
            <v>206</v>
          </cell>
          <cell r="AF3">
            <v>224</v>
          </cell>
          <cell r="AG3">
            <v>816</v>
          </cell>
          <cell r="AH3">
            <v>945</v>
          </cell>
          <cell r="AI3">
            <v>663</v>
          </cell>
          <cell r="AJ3">
            <v>949</v>
          </cell>
        </row>
        <row r="4">
          <cell r="C4">
            <v>888</v>
          </cell>
          <cell r="D4">
            <v>1435</v>
          </cell>
          <cell r="E4">
            <v>601</v>
          </cell>
          <cell r="F4">
            <v>978</v>
          </cell>
          <cell r="G4">
            <v>536</v>
          </cell>
          <cell r="H4">
            <v>912</v>
          </cell>
          <cell r="I4">
            <v>791</v>
          </cell>
          <cell r="J4">
            <v>1235</v>
          </cell>
          <cell r="K4">
            <v>289</v>
          </cell>
          <cell r="L4">
            <v>266</v>
          </cell>
          <cell r="M4">
            <v>2821</v>
          </cell>
          <cell r="N4">
            <v>1145</v>
          </cell>
          <cell r="O4">
            <v>1325</v>
          </cell>
          <cell r="P4">
            <v>350</v>
          </cell>
          <cell r="Q4">
            <v>1045</v>
          </cell>
          <cell r="R4">
            <v>466</v>
          </cell>
          <cell r="S4">
            <v>459</v>
          </cell>
          <cell r="T4">
            <v>960</v>
          </cell>
          <cell r="U4">
            <v>882</v>
          </cell>
          <cell r="V4">
            <v>864</v>
          </cell>
          <cell r="W4">
            <v>891</v>
          </cell>
          <cell r="X4">
            <v>424</v>
          </cell>
          <cell r="Y4">
            <v>810</v>
          </cell>
          <cell r="AA4">
            <v>476</v>
          </cell>
          <cell r="AB4">
            <v>1061</v>
          </cell>
          <cell r="AC4">
            <v>656</v>
          </cell>
          <cell r="AD4">
            <v>621</v>
          </cell>
          <cell r="AE4">
            <v>214</v>
          </cell>
          <cell r="AF4">
            <v>224</v>
          </cell>
          <cell r="AG4">
            <v>839</v>
          </cell>
          <cell r="AH4">
            <v>945</v>
          </cell>
          <cell r="AI4">
            <v>663</v>
          </cell>
          <cell r="AJ4">
            <v>977</v>
          </cell>
        </row>
        <row r="5">
          <cell r="C5">
            <v>888</v>
          </cell>
          <cell r="D5">
            <v>1590</v>
          </cell>
          <cell r="E5">
            <v>641</v>
          </cell>
          <cell r="F5">
            <v>1584</v>
          </cell>
          <cell r="G5">
            <v>787</v>
          </cell>
          <cell r="H5">
            <v>765</v>
          </cell>
          <cell r="I5">
            <v>791</v>
          </cell>
          <cell r="J5">
            <v>888</v>
          </cell>
          <cell r="K5">
            <v>471</v>
          </cell>
          <cell r="L5">
            <v>465</v>
          </cell>
          <cell r="M5">
            <v>2821</v>
          </cell>
          <cell r="N5">
            <v>1141</v>
          </cell>
          <cell r="O5">
            <v>1339</v>
          </cell>
          <cell r="P5">
            <v>350</v>
          </cell>
          <cell r="Q5">
            <v>920</v>
          </cell>
          <cell r="R5">
            <v>447</v>
          </cell>
          <cell r="S5">
            <v>447</v>
          </cell>
          <cell r="T5">
            <v>923</v>
          </cell>
          <cell r="U5">
            <v>882</v>
          </cell>
          <cell r="V5">
            <v>815</v>
          </cell>
          <cell r="W5">
            <v>574</v>
          </cell>
          <cell r="X5">
            <v>445</v>
          </cell>
          <cell r="Y5">
            <v>855</v>
          </cell>
          <cell r="AA5">
            <v>475</v>
          </cell>
          <cell r="AB5">
            <v>843</v>
          </cell>
          <cell r="AC5">
            <v>598</v>
          </cell>
          <cell r="AD5">
            <v>474</v>
          </cell>
          <cell r="AE5">
            <v>227</v>
          </cell>
          <cell r="AF5">
            <v>367</v>
          </cell>
          <cell r="AG5">
            <v>675</v>
          </cell>
          <cell r="AH5">
            <v>945</v>
          </cell>
          <cell r="AI5">
            <v>724</v>
          </cell>
          <cell r="AJ5">
            <v>782</v>
          </cell>
        </row>
        <row r="6">
          <cell r="C6">
            <v>930</v>
          </cell>
          <cell r="D6">
            <v>1590</v>
          </cell>
          <cell r="E6">
            <v>794</v>
          </cell>
          <cell r="F6">
            <v>1584</v>
          </cell>
          <cell r="G6">
            <v>787</v>
          </cell>
          <cell r="H6">
            <v>763</v>
          </cell>
          <cell r="I6">
            <v>791</v>
          </cell>
          <cell r="J6">
            <v>888</v>
          </cell>
          <cell r="K6">
            <v>471</v>
          </cell>
          <cell r="L6">
            <v>465</v>
          </cell>
          <cell r="M6">
            <v>2857</v>
          </cell>
          <cell r="N6">
            <v>1141</v>
          </cell>
          <cell r="O6">
            <v>1255</v>
          </cell>
          <cell r="P6">
            <v>314</v>
          </cell>
          <cell r="Q6">
            <v>742</v>
          </cell>
          <cell r="R6">
            <v>384</v>
          </cell>
          <cell r="S6">
            <v>386</v>
          </cell>
          <cell r="T6">
            <v>773</v>
          </cell>
          <cell r="U6">
            <v>882</v>
          </cell>
          <cell r="V6">
            <v>815</v>
          </cell>
          <cell r="W6">
            <v>574</v>
          </cell>
          <cell r="X6">
            <v>445</v>
          </cell>
          <cell r="Y6">
            <v>855</v>
          </cell>
          <cell r="Z6">
            <v>469</v>
          </cell>
          <cell r="AA6">
            <v>496</v>
          </cell>
          <cell r="AB6">
            <v>843</v>
          </cell>
          <cell r="AC6">
            <v>781</v>
          </cell>
          <cell r="AD6">
            <v>528</v>
          </cell>
          <cell r="AE6">
            <v>227</v>
          </cell>
          <cell r="AF6">
            <v>95</v>
          </cell>
          <cell r="AG6">
            <v>676</v>
          </cell>
          <cell r="AH6">
            <v>646</v>
          </cell>
          <cell r="AI6">
            <v>1174</v>
          </cell>
          <cell r="AJ6">
            <v>1543</v>
          </cell>
        </row>
        <row r="7">
          <cell r="C7" t="str">
            <v>Aceh</v>
          </cell>
          <cell r="D7" t="str">
            <v>Sumatera Utara</v>
          </cell>
          <cell r="E7" t="str">
            <v>Sumatera Barat</v>
          </cell>
          <cell r="F7" t="str">
            <v>Riau</v>
          </cell>
          <cell r="G7" t="str">
            <v>Jambi</v>
          </cell>
          <cell r="H7" t="str">
            <v>Sumatera Selatan</v>
          </cell>
          <cell r="I7" t="str">
            <v>Bengkulu</v>
          </cell>
          <cell r="J7" t="str">
            <v>Lampung</v>
          </cell>
          <cell r="K7" t="str">
            <v>Kepulauan Bangka Belitung</v>
          </cell>
          <cell r="L7" t="str">
            <v>Kepulauan Riau</v>
          </cell>
          <cell r="M7" t="str">
            <v>DKI Jakarta</v>
          </cell>
          <cell r="N7" t="str">
            <v>Jawa Barat</v>
          </cell>
          <cell r="O7" t="str">
            <v>Jawa Tengah</v>
          </cell>
          <cell r="P7" t="str">
            <v>DI Yogyakarta</v>
          </cell>
          <cell r="Q7" t="str">
            <v>Jawa Timur</v>
          </cell>
          <cell r="R7" t="str">
            <v>Banten</v>
          </cell>
          <cell r="S7" t="str">
            <v>Bali</v>
          </cell>
          <cell r="T7" t="str">
            <v>Nusa Tenggara Barat</v>
          </cell>
          <cell r="U7" t="str">
            <v>Nusa Tenggara Timur</v>
          </cell>
          <cell r="V7" t="str">
            <v>Kalimantan Barat</v>
          </cell>
          <cell r="W7" t="str">
            <v>Kalimantan Tengah</v>
          </cell>
          <cell r="X7" t="str">
            <v>Kalimantan Selatan</v>
          </cell>
          <cell r="Y7" t="str">
            <v>Kalimantan Timur</v>
          </cell>
          <cell r="Z7" t="str">
            <v>Kalimantan Utara</v>
          </cell>
          <cell r="AA7" t="str">
            <v>Sulawesi Utara</v>
          </cell>
          <cell r="AB7" t="str">
            <v>Sulawesi Tengah</v>
          </cell>
          <cell r="AC7" t="str">
            <v>Sulawesi Selatan</v>
          </cell>
          <cell r="AD7" t="str">
            <v>Sulawesi Tenggara</v>
          </cell>
          <cell r="AE7" t="str">
            <v>Gorontalo</v>
          </cell>
          <cell r="AF7" t="str">
            <v>Sulawesi Barat</v>
          </cell>
          <cell r="AG7" t="str">
            <v>Maluku</v>
          </cell>
          <cell r="AH7" t="str">
            <v>Maluku Utara</v>
          </cell>
          <cell r="AI7" t="str">
            <v>Papua Barat</v>
          </cell>
          <cell r="AJ7" t="str">
            <v>Papua</v>
          </cell>
        </row>
        <row r="8">
          <cell r="C8">
            <v>754</v>
          </cell>
          <cell r="D8">
            <v>1379</v>
          </cell>
          <cell r="E8">
            <v>477</v>
          </cell>
          <cell r="F8">
            <v>598</v>
          </cell>
          <cell r="G8">
            <v>632</v>
          </cell>
          <cell r="H8">
            <v>648</v>
          </cell>
          <cell r="I8">
            <v>419</v>
          </cell>
          <cell r="J8">
            <v>616</v>
          </cell>
          <cell r="K8">
            <v>34</v>
          </cell>
          <cell r="L8">
            <v>216</v>
          </cell>
          <cell r="M8">
            <v>27</v>
          </cell>
          <cell r="N8">
            <v>807</v>
          </cell>
          <cell r="O8">
            <v>718</v>
          </cell>
          <cell r="P8">
            <v>105</v>
          </cell>
          <cell r="Q8">
            <v>951</v>
          </cell>
          <cell r="R8">
            <v>153</v>
          </cell>
          <cell r="S8">
            <v>488</v>
          </cell>
          <cell r="T8">
            <v>362</v>
          </cell>
          <cell r="U8">
            <v>563</v>
          </cell>
          <cell r="V8">
            <v>1481</v>
          </cell>
          <cell r="W8">
            <v>795</v>
          </cell>
          <cell r="X8">
            <v>700</v>
          </cell>
          <cell r="Y8">
            <v>1497</v>
          </cell>
          <cell r="AA8">
            <v>608</v>
          </cell>
          <cell r="AB8">
            <v>1300</v>
          </cell>
          <cell r="AC8">
            <v>1002</v>
          </cell>
          <cell r="AD8">
            <v>630</v>
          </cell>
          <cell r="AE8">
            <v>427</v>
          </cell>
          <cell r="AF8">
            <v>443</v>
          </cell>
          <cell r="AG8">
            <v>612</v>
          </cell>
          <cell r="AH8">
            <v>405</v>
          </cell>
          <cell r="AI8">
            <v>403</v>
          </cell>
          <cell r="AJ8">
            <v>1435</v>
          </cell>
        </row>
        <row r="9">
          <cell r="C9">
            <v>1315</v>
          </cell>
          <cell r="D9">
            <v>1240</v>
          </cell>
          <cell r="E9">
            <v>558</v>
          </cell>
          <cell r="F9">
            <v>460</v>
          </cell>
          <cell r="G9">
            <v>477</v>
          </cell>
          <cell r="H9">
            <v>420</v>
          </cell>
          <cell r="I9">
            <v>546</v>
          </cell>
          <cell r="J9">
            <v>730</v>
          </cell>
          <cell r="K9">
            <v>493</v>
          </cell>
          <cell r="L9">
            <v>256</v>
          </cell>
          <cell r="M9">
            <v>50</v>
          </cell>
          <cell r="N9">
            <v>882</v>
          </cell>
          <cell r="O9">
            <v>432</v>
          </cell>
          <cell r="P9">
            <v>205</v>
          </cell>
          <cell r="Q9">
            <v>629</v>
          </cell>
          <cell r="R9">
            <v>183</v>
          </cell>
          <cell r="S9">
            <v>449</v>
          </cell>
          <cell r="T9">
            <v>477</v>
          </cell>
          <cell r="U9">
            <v>896</v>
          </cell>
          <cell r="V9">
            <v>1420</v>
          </cell>
          <cell r="W9">
            <v>1113</v>
          </cell>
          <cell r="X9">
            <v>791</v>
          </cell>
          <cell r="Y9">
            <v>1214</v>
          </cell>
          <cell r="AA9">
            <v>553</v>
          </cell>
          <cell r="AB9">
            <v>806</v>
          </cell>
          <cell r="AC9">
            <v>1314</v>
          </cell>
          <cell r="AD9">
            <v>699</v>
          </cell>
          <cell r="AE9">
            <v>487</v>
          </cell>
          <cell r="AF9">
            <v>443</v>
          </cell>
          <cell r="AG9">
            <v>510</v>
          </cell>
          <cell r="AH9">
            <v>440</v>
          </cell>
          <cell r="AI9">
            <v>433</v>
          </cell>
          <cell r="AJ9">
            <v>1449</v>
          </cell>
        </row>
        <row r="10">
          <cell r="C10">
            <v>1316</v>
          </cell>
          <cell r="D10">
            <v>1240</v>
          </cell>
          <cell r="E10">
            <v>559</v>
          </cell>
          <cell r="F10">
            <v>460</v>
          </cell>
          <cell r="G10">
            <v>477</v>
          </cell>
          <cell r="H10">
            <v>420</v>
          </cell>
          <cell r="I10">
            <v>546</v>
          </cell>
          <cell r="J10">
            <v>730</v>
          </cell>
          <cell r="K10">
            <v>493</v>
          </cell>
          <cell r="L10">
            <v>257</v>
          </cell>
          <cell r="M10">
            <v>50</v>
          </cell>
          <cell r="N10">
            <v>882</v>
          </cell>
          <cell r="O10">
            <v>432</v>
          </cell>
          <cell r="P10">
            <v>205</v>
          </cell>
          <cell r="Q10">
            <v>630</v>
          </cell>
          <cell r="R10">
            <v>183</v>
          </cell>
          <cell r="S10">
            <v>450</v>
          </cell>
          <cell r="T10">
            <v>478</v>
          </cell>
          <cell r="U10">
            <v>897</v>
          </cell>
          <cell r="V10">
            <v>1420</v>
          </cell>
          <cell r="W10">
            <v>1113</v>
          </cell>
          <cell r="X10">
            <v>791</v>
          </cell>
          <cell r="Y10">
            <v>1214</v>
          </cell>
          <cell r="AA10">
            <v>553</v>
          </cell>
          <cell r="AB10">
            <v>807</v>
          </cell>
          <cell r="AC10">
            <v>1314</v>
          </cell>
          <cell r="AD10">
            <v>700</v>
          </cell>
          <cell r="AE10">
            <v>488</v>
          </cell>
          <cell r="AF10">
            <v>443</v>
          </cell>
          <cell r="AG10">
            <v>510</v>
          </cell>
          <cell r="AH10">
            <v>440</v>
          </cell>
          <cell r="AI10">
            <v>433</v>
          </cell>
          <cell r="AJ10">
            <v>1450</v>
          </cell>
        </row>
        <row r="11">
          <cell r="C11">
            <v>1534</v>
          </cell>
          <cell r="D11">
            <v>1450</v>
          </cell>
          <cell r="E11">
            <v>668</v>
          </cell>
          <cell r="F11">
            <v>542</v>
          </cell>
          <cell r="G11">
            <v>672</v>
          </cell>
          <cell r="H11">
            <v>465</v>
          </cell>
          <cell r="I11">
            <v>552</v>
          </cell>
          <cell r="J11">
            <v>813</v>
          </cell>
          <cell r="K11">
            <v>580</v>
          </cell>
          <cell r="L11">
            <v>452</v>
          </cell>
          <cell r="M11">
            <v>19</v>
          </cell>
          <cell r="N11">
            <v>1168</v>
          </cell>
          <cell r="O11">
            <v>472</v>
          </cell>
          <cell r="P11">
            <v>228</v>
          </cell>
          <cell r="Q11">
            <v>734</v>
          </cell>
          <cell r="R11">
            <v>217</v>
          </cell>
          <cell r="S11">
            <v>529</v>
          </cell>
          <cell r="T11">
            <v>707</v>
          </cell>
          <cell r="U11">
            <v>1184</v>
          </cell>
          <cell r="V11">
            <v>1806</v>
          </cell>
          <cell r="W11">
            <v>1299</v>
          </cell>
          <cell r="X11">
            <v>1100</v>
          </cell>
          <cell r="Y11">
            <v>981</v>
          </cell>
          <cell r="AA11">
            <v>697</v>
          </cell>
          <cell r="AB11">
            <v>878</v>
          </cell>
          <cell r="AC11">
            <v>1331</v>
          </cell>
          <cell r="AD11">
            <v>750</v>
          </cell>
          <cell r="AE11">
            <v>602</v>
          </cell>
          <cell r="AF11">
            <v>591</v>
          </cell>
          <cell r="AG11">
            <v>847</v>
          </cell>
          <cell r="AH11">
            <v>1034</v>
          </cell>
          <cell r="AI11">
            <v>596</v>
          </cell>
          <cell r="AJ11">
            <v>1811</v>
          </cell>
        </row>
        <row r="12">
          <cell r="C12">
            <v>1534</v>
          </cell>
          <cell r="D12">
            <v>1451</v>
          </cell>
          <cell r="E12">
            <v>668</v>
          </cell>
          <cell r="F12">
            <v>543</v>
          </cell>
          <cell r="G12">
            <v>672</v>
          </cell>
          <cell r="H12">
            <v>466</v>
          </cell>
          <cell r="I12">
            <v>552</v>
          </cell>
          <cell r="J12">
            <v>813</v>
          </cell>
          <cell r="K12">
            <v>580</v>
          </cell>
          <cell r="L12">
            <v>452</v>
          </cell>
          <cell r="M12">
            <v>19</v>
          </cell>
          <cell r="N12">
            <v>1168</v>
          </cell>
          <cell r="O12">
            <v>472</v>
          </cell>
          <cell r="P12">
            <v>228</v>
          </cell>
          <cell r="Q12">
            <v>734</v>
          </cell>
          <cell r="R12">
            <v>217</v>
          </cell>
          <cell r="S12">
            <v>529</v>
          </cell>
          <cell r="T12">
            <v>707</v>
          </cell>
          <cell r="U12">
            <v>1185</v>
          </cell>
          <cell r="V12">
            <v>1806</v>
          </cell>
          <cell r="W12">
            <v>1299</v>
          </cell>
          <cell r="X12">
            <v>1100</v>
          </cell>
          <cell r="Y12">
            <v>981</v>
          </cell>
          <cell r="Z12">
            <v>336</v>
          </cell>
          <cell r="AA12">
            <v>698</v>
          </cell>
          <cell r="AB12">
            <v>878</v>
          </cell>
          <cell r="AC12">
            <v>1332</v>
          </cell>
          <cell r="AD12">
            <v>751</v>
          </cell>
          <cell r="AE12">
            <v>602</v>
          </cell>
          <cell r="AF12">
            <v>591</v>
          </cell>
          <cell r="AG12">
            <v>847</v>
          </cell>
          <cell r="AH12">
            <v>1034</v>
          </cell>
          <cell r="AI12">
            <v>596</v>
          </cell>
          <cell r="AJ12">
            <v>1811</v>
          </cell>
        </row>
        <row r="13">
          <cell r="C13" t="str">
            <v>Aceh</v>
          </cell>
          <cell r="D13" t="str">
            <v>Sumatera Utara</v>
          </cell>
          <cell r="E13" t="str">
            <v>Sumatera Barat</v>
          </cell>
          <cell r="F13" t="str">
            <v>Riau</v>
          </cell>
          <cell r="G13" t="str">
            <v>Jambi</v>
          </cell>
          <cell r="H13" t="str">
            <v>Sumatera Selatan</v>
          </cell>
          <cell r="I13" t="str">
            <v>Bengkulu</v>
          </cell>
          <cell r="J13" t="str">
            <v>Lampung</v>
          </cell>
          <cell r="K13" t="str">
            <v>Kepulauan Bangka Belitung</v>
          </cell>
          <cell r="L13" t="str">
            <v>Kepulauan Riau</v>
          </cell>
          <cell r="M13" t="str">
            <v>DKI Jakarta</v>
          </cell>
          <cell r="N13" t="str">
            <v>Jawa Barat</v>
          </cell>
          <cell r="O13" t="str">
            <v>Jawa Tengah</v>
          </cell>
          <cell r="P13" t="str">
            <v>DI Yogyakarta</v>
          </cell>
          <cell r="Q13" t="str">
            <v>Jawa Timur</v>
          </cell>
          <cell r="R13" t="str">
            <v>Banten</v>
          </cell>
          <cell r="S13" t="str">
            <v>Bali</v>
          </cell>
          <cell r="T13" t="str">
            <v>Nusa Tenggara Barat</v>
          </cell>
          <cell r="U13" t="str">
            <v>Nusa Tenggara Timur</v>
          </cell>
          <cell r="V13" t="str">
            <v>Kalimantan Barat</v>
          </cell>
          <cell r="W13" t="str">
            <v>Kalimantan Tengah</v>
          </cell>
          <cell r="X13" t="str">
            <v>Kalimantan Selatan</v>
          </cell>
          <cell r="Y13" t="str">
            <v>Kalimantan Timur</v>
          </cell>
          <cell r="Z13" t="str">
            <v>Kalimantan Utara</v>
          </cell>
          <cell r="AA13" t="str">
            <v>Sulawesi Utara</v>
          </cell>
          <cell r="AB13" t="str">
            <v>Sulawesi Tengah</v>
          </cell>
          <cell r="AC13" t="str">
            <v>Sulawesi Selatan</v>
          </cell>
          <cell r="AD13" t="str">
            <v>Sulawesi Tenggara</v>
          </cell>
          <cell r="AE13" t="str">
            <v>Gorontalo</v>
          </cell>
          <cell r="AF13" t="str">
            <v>Sulawesi Barat</v>
          </cell>
          <cell r="AG13" t="str">
            <v>Maluku</v>
          </cell>
          <cell r="AH13" t="str">
            <v>Maluku Utara</v>
          </cell>
          <cell r="AI13" t="str">
            <v>Papua Barat</v>
          </cell>
          <cell r="AJ13" t="str">
            <v>Papua</v>
          </cell>
        </row>
        <row r="14">
          <cell r="C14">
            <v>7072</v>
          </cell>
          <cell r="D14">
            <v>12076</v>
          </cell>
          <cell r="E14">
            <v>6890</v>
          </cell>
          <cell r="F14">
            <v>7667</v>
          </cell>
          <cell r="G14">
            <v>3352</v>
          </cell>
          <cell r="H14">
            <v>5348</v>
          </cell>
          <cell r="I14">
            <v>2192</v>
          </cell>
          <cell r="J14">
            <v>6999</v>
          </cell>
          <cell r="K14">
            <v>1955</v>
          </cell>
          <cell r="L14">
            <v>1785</v>
          </cell>
          <cell r="N14">
            <v>7936</v>
          </cell>
          <cell r="O14">
            <v>11729</v>
          </cell>
          <cell r="P14">
            <v>1576</v>
          </cell>
          <cell r="Q14">
            <v>22644</v>
          </cell>
          <cell r="R14">
            <v>2676</v>
          </cell>
          <cell r="S14">
            <v>2171</v>
          </cell>
          <cell r="T14">
            <v>1785</v>
          </cell>
          <cell r="U14">
            <v>5855</v>
          </cell>
          <cell r="V14">
            <v>3445</v>
          </cell>
          <cell r="W14">
            <v>2655</v>
          </cell>
          <cell r="X14">
            <v>3874</v>
          </cell>
          <cell r="Y14">
            <v>4203</v>
          </cell>
          <cell r="AA14">
            <v>1991</v>
          </cell>
          <cell r="AB14">
            <v>3781</v>
          </cell>
          <cell r="AC14">
            <v>14323</v>
          </cell>
          <cell r="AD14">
            <v>3560</v>
          </cell>
          <cell r="AE14">
            <v>1787</v>
          </cell>
          <cell r="AF14">
            <v>2169</v>
          </cell>
          <cell r="AG14">
            <v>2163</v>
          </cell>
          <cell r="AH14">
            <v>33</v>
          </cell>
          <cell r="AI14">
            <v>2102</v>
          </cell>
          <cell r="AJ14">
            <v>2707</v>
          </cell>
        </row>
        <row r="15">
          <cell r="C15">
            <v>7146</v>
          </cell>
          <cell r="D15">
            <v>12328</v>
          </cell>
          <cell r="E15">
            <v>7108</v>
          </cell>
          <cell r="F15">
            <v>7969</v>
          </cell>
          <cell r="G15">
            <v>3555</v>
          </cell>
          <cell r="H15">
            <v>5571</v>
          </cell>
          <cell r="I15">
            <v>2424</v>
          </cell>
          <cell r="J15">
            <v>6954</v>
          </cell>
          <cell r="K15">
            <v>1953</v>
          </cell>
          <cell r="L15">
            <v>1914</v>
          </cell>
          <cell r="N15">
            <v>7592</v>
          </cell>
          <cell r="O15">
            <v>11837</v>
          </cell>
          <cell r="P15">
            <v>1576</v>
          </cell>
          <cell r="Q15">
            <v>20967</v>
          </cell>
          <cell r="R15">
            <v>2702</v>
          </cell>
          <cell r="S15">
            <v>2197</v>
          </cell>
          <cell r="T15">
            <v>1778</v>
          </cell>
          <cell r="U15">
            <v>6142</v>
          </cell>
          <cell r="V15">
            <v>3494</v>
          </cell>
          <cell r="W15">
            <v>3017</v>
          </cell>
          <cell r="X15">
            <v>3957</v>
          </cell>
          <cell r="Y15">
            <v>4350</v>
          </cell>
          <cell r="AA15">
            <v>2045</v>
          </cell>
          <cell r="AB15">
            <v>3781</v>
          </cell>
          <cell r="AC15">
            <v>14432</v>
          </cell>
          <cell r="AD15">
            <v>3626</v>
          </cell>
          <cell r="AE15">
            <v>1834</v>
          </cell>
          <cell r="AF15">
            <v>2205</v>
          </cell>
          <cell r="AG15">
            <v>2379</v>
          </cell>
          <cell r="AH15">
            <v>38</v>
          </cell>
          <cell r="AI15">
            <v>2135</v>
          </cell>
          <cell r="AJ15">
            <v>2751</v>
          </cell>
        </row>
        <row r="16">
          <cell r="C16">
            <v>7311</v>
          </cell>
          <cell r="D16">
            <v>12363</v>
          </cell>
          <cell r="E16">
            <v>7204</v>
          </cell>
          <cell r="F16">
            <v>7995</v>
          </cell>
          <cell r="G16">
            <v>3642</v>
          </cell>
          <cell r="H16">
            <v>5664</v>
          </cell>
          <cell r="I16">
            <v>2495</v>
          </cell>
          <cell r="J16">
            <v>7061</v>
          </cell>
          <cell r="K16">
            <v>1928</v>
          </cell>
          <cell r="L16">
            <v>1999</v>
          </cell>
          <cell r="N16">
            <v>7613</v>
          </cell>
          <cell r="O16">
            <v>12005</v>
          </cell>
          <cell r="P16">
            <v>1437</v>
          </cell>
          <cell r="Q16">
            <v>20990</v>
          </cell>
          <cell r="R16">
            <v>2880</v>
          </cell>
          <cell r="S16">
            <v>2231</v>
          </cell>
          <cell r="T16">
            <v>1783</v>
          </cell>
          <cell r="U16">
            <v>6230</v>
          </cell>
          <cell r="V16">
            <v>3628</v>
          </cell>
          <cell r="W16">
            <v>3037</v>
          </cell>
          <cell r="X16">
            <v>4011</v>
          </cell>
          <cell r="Y16">
            <v>4542</v>
          </cell>
          <cell r="AA16">
            <v>2195</v>
          </cell>
          <cell r="AB16">
            <v>3888</v>
          </cell>
          <cell r="AC16">
            <v>14389</v>
          </cell>
          <cell r="AD16">
            <v>3651</v>
          </cell>
          <cell r="AE16">
            <v>1894</v>
          </cell>
          <cell r="AF16">
            <v>2251</v>
          </cell>
          <cell r="AG16">
            <v>2438</v>
          </cell>
          <cell r="AH16">
            <v>43</v>
          </cell>
          <cell r="AI16">
            <v>2156</v>
          </cell>
          <cell r="AJ16">
            <v>2845</v>
          </cell>
        </row>
        <row r="17">
          <cell r="C17">
            <v>7339</v>
          </cell>
          <cell r="D17">
            <v>12367</v>
          </cell>
          <cell r="E17">
            <v>7282</v>
          </cell>
          <cell r="F17">
            <v>8137</v>
          </cell>
          <cell r="G17">
            <v>3644</v>
          </cell>
          <cell r="H17">
            <v>5979</v>
          </cell>
          <cell r="I17">
            <v>2560</v>
          </cell>
          <cell r="J17">
            <v>7078</v>
          </cell>
          <cell r="K17">
            <v>1976</v>
          </cell>
          <cell r="L17">
            <v>2020</v>
          </cell>
          <cell r="N17">
            <v>7656</v>
          </cell>
          <cell r="O17">
            <v>12182</v>
          </cell>
          <cell r="P17">
            <v>1438</v>
          </cell>
          <cell r="Q17">
            <v>20695</v>
          </cell>
          <cell r="R17">
            <v>2885</v>
          </cell>
          <cell r="S17">
            <v>2259</v>
          </cell>
          <cell r="T17">
            <v>1793</v>
          </cell>
          <cell r="U17">
            <v>6323</v>
          </cell>
          <cell r="V17">
            <v>3648</v>
          </cell>
          <cell r="W17">
            <v>3068</v>
          </cell>
          <cell r="X17">
            <v>4193</v>
          </cell>
          <cell r="Y17">
            <v>4635</v>
          </cell>
          <cell r="AA17">
            <v>2196</v>
          </cell>
          <cell r="AB17">
            <v>3750</v>
          </cell>
          <cell r="AC17">
            <v>14395</v>
          </cell>
          <cell r="AD17">
            <v>3115</v>
          </cell>
          <cell r="AE17">
            <v>2028</v>
          </cell>
          <cell r="AF17">
            <v>2274</v>
          </cell>
          <cell r="AG17">
            <v>2480</v>
          </cell>
          <cell r="AH17">
            <v>46</v>
          </cell>
          <cell r="AI17">
            <v>2192</v>
          </cell>
          <cell r="AJ17">
            <v>2868</v>
          </cell>
        </row>
        <row r="18">
          <cell r="C18">
            <v>7440</v>
          </cell>
          <cell r="D18">
            <v>13554</v>
          </cell>
          <cell r="E18">
            <v>7226</v>
          </cell>
          <cell r="F18">
            <v>8320</v>
          </cell>
          <cell r="G18">
            <v>5385</v>
          </cell>
          <cell r="H18">
            <v>4978</v>
          </cell>
          <cell r="I18">
            <v>2792</v>
          </cell>
          <cell r="J18">
            <v>7405</v>
          </cell>
          <cell r="K18">
            <v>1628</v>
          </cell>
          <cell r="L18">
            <v>1685</v>
          </cell>
          <cell r="N18">
            <v>8060</v>
          </cell>
          <cell r="O18">
            <v>12416</v>
          </cell>
          <cell r="P18">
            <v>1401</v>
          </cell>
          <cell r="Q18">
            <v>16269</v>
          </cell>
          <cell r="R18">
            <v>3090</v>
          </cell>
          <cell r="S18">
            <v>2311</v>
          </cell>
          <cell r="T18">
            <v>1828</v>
          </cell>
          <cell r="U18">
            <v>6515</v>
          </cell>
          <cell r="V18">
            <v>3642</v>
          </cell>
          <cell r="W18">
            <v>3075</v>
          </cell>
          <cell r="X18">
            <v>4308</v>
          </cell>
          <cell r="Y18">
            <v>3452</v>
          </cell>
          <cell r="Z18">
            <v>1208</v>
          </cell>
          <cell r="AA18">
            <v>3411</v>
          </cell>
          <cell r="AB18">
            <v>3267</v>
          </cell>
          <cell r="AC18">
            <v>14516</v>
          </cell>
          <cell r="AD18">
            <v>3331</v>
          </cell>
          <cell r="AE18">
            <v>1839</v>
          </cell>
          <cell r="AF18">
            <v>2856</v>
          </cell>
          <cell r="AG18">
            <v>60</v>
          </cell>
          <cell r="AH18">
            <v>1028</v>
          </cell>
          <cell r="AI18">
            <v>2125</v>
          </cell>
          <cell r="AJ18">
            <v>5100</v>
          </cell>
        </row>
        <row r="19">
          <cell r="C19" t="str">
            <v>Aceh</v>
          </cell>
          <cell r="D19" t="str">
            <v>Sumatera Utara</v>
          </cell>
          <cell r="E19" t="str">
            <v>Sumatera Barat</v>
          </cell>
          <cell r="F19" t="str">
            <v>Riau</v>
          </cell>
          <cell r="G19" t="str">
            <v>Jambi</v>
          </cell>
          <cell r="H19" t="str">
            <v>Sumatera Selatan</v>
          </cell>
          <cell r="I19" t="str">
            <v>Bengkulu</v>
          </cell>
          <cell r="J19" t="str">
            <v>Lampung</v>
          </cell>
          <cell r="K19" t="str">
            <v>Kepulauan Bangka Belitung</v>
          </cell>
          <cell r="L19" t="str">
            <v>Kepulauan Riau</v>
          </cell>
          <cell r="M19" t="str">
            <v>DKI Jakarta</v>
          </cell>
          <cell r="N19" t="str">
            <v>Jawa Barat</v>
          </cell>
          <cell r="O19" t="str">
            <v>Jawa Tengah</v>
          </cell>
          <cell r="P19" t="str">
            <v>DI Yogyakarta</v>
          </cell>
          <cell r="Q19" t="str">
            <v>Jawa Timur</v>
          </cell>
          <cell r="R19" t="str">
            <v>Banten</v>
          </cell>
          <cell r="S19" t="str">
            <v>Bali</v>
          </cell>
          <cell r="T19" t="str">
            <v>Nusa Tenggara Barat</v>
          </cell>
          <cell r="U19" t="str">
            <v>Nusa Tenggara Timur</v>
          </cell>
          <cell r="V19" t="str">
            <v>Kalimantan Barat</v>
          </cell>
          <cell r="W19" t="str">
            <v>Kalimantan Tengah</v>
          </cell>
          <cell r="X19" t="str">
            <v>Kalimantan Selatan</v>
          </cell>
          <cell r="Y19" t="str">
            <v>Kalimantan Timur</v>
          </cell>
          <cell r="Z19" t="str">
            <v>Kalimantan Utara</v>
          </cell>
          <cell r="AA19" t="str">
            <v>Sulawesi Utara</v>
          </cell>
          <cell r="AB19" t="str">
            <v>Sulawesi Tengah</v>
          </cell>
          <cell r="AC19" t="str">
            <v>Sulawesi Selatan</v>
          </cell>
          <cell r="AD19" t="str">
            <v>Sulawesi Tenggara</v>
          </cell>
          <cell r="AE19" t="str">
            <v>Gorontalo</v>
          </cell>
          <cell r="AF19" t="str">
            <v>Sulawesi Barat</v>
          </cell>
          <cell r="AG19" t="str">
            <v>Maluku</v>
          </cell>
          <cell r="AH19" t="str">
            <v>Maluku Utara</v>
          </cell>
          <cell r="AI19" t="str">
            <v>Papua Barat</v>
          </cell>
          <cell r="AJ19" t="str">
            <v>Papua</v>
          </cell>
        </row>
        <row r="20">
          <cell r="C20" t="str">
            <v>22704.80</v>
          </cell>
          <cell r="D20" t="str">
            <v>26711.24</v>
          </cell>
          <cell r="E20" t="str">
            <v>22638.75</v>
          </cell>
          <cell r="F20" t="str">
            <v>71637.89</v>
          </cell>
          <cell r="G20" t="str">
            <v>30856.66</v>
          </cell>
          <cell r="H20" t="str">
            <v>27157.98</v>
          </cell>
          <cell r="I20" t="str">
            <v>17282.27</v>
          </cell>
          <cell r="J20" t="str">
            <v>20739.31</v>
          </cell>
          <cell r="K20" t="str">
            <v>30212.18</v>
          </cell>
          <cell r="L20" t="str">
            <v>68024.21</v>
          </cell>
          <cell r="M20" t="str">
            <v>117672.92</v>
          </cell>
          <cell r="N20" t="str">
            <v>21976.53</v>
          </cell>
          <cell r="O20" t="str">
            <v>20053.80</v>
          </cell>
          <cell r="P20" t="str">
            <v>19387.45</v>
          </cell>
          <cell r="Q20" t="str">
            <v>27864.26</v>
          </cell>
          <cell r="R20" t="str">
            <v>26548.94</v>
          </cell>
          <cell r="S20" t="str">
            <v>25265.96</v>
          </cell>
          <cell r="T20" t="str">
            <v>14705.77</v>
          </cell>
          <cell r="U20" t="str">
            <v>9675.89</v>
          </cell>
          <cell r="V20" t="str">
            <v>20227.16</v>
          </cell>
          <cell r="W20" t="str">
            <v>26588.90</v>
          </cell>
          <cell r="X20" t="str">
            <v>24567.52</v>
          </cell>
          <cell r="Y20" t="str">
            <v>121196.23</v>
          </cell>
          <cell r="Z20" t="str">
            <v>-</v>
          </cell>
          <cell r="AA20" t="str">
            <v>23812.97</v>
          </cell>
          <cell r="AB20" t="str">
            <v>21105.70</v>
          </cell>
          <cell r="AC20" t="str">
            <v>22769.19</v>
          </cell>
          <cell r="AD20" t="str">
            <v>23338.07</v>
          </cell>
          <cell r="AE20" t="str">
            <v>15687.65</v>
          </cell>
          <cell r="AF20" t="str">
            <v>16023.45</v>
          </cell>
          <cell r="AG20" t="str">
            <v>12477.19</v>
          </cell>
          <cell r="AH20" t="str">
            <v>14994.63</v>
          </cell>
          <cell r="AI20" t="str">
            <v>54539.86</v>
          </cell>
          <cell r="AJ20" t="str">
            <v>36383.24</v>
          </cell>
        </row>
        <row r="21">
          <cell r="C21" t="str">
            <v>23099.13</v>
          </cell>
          <cell r="D21" t="str">
            <v>28036.88</v>
          </cell>
          <cell r="E21" t="str">
            <v>23744.01</v>
          </cell>
          <cell r="F21" t="str">
            <v>72396.34</v>
          </cell>
          <cell r="G21" t="str">
            <v>32417.72</v>
          </cell>
          <cell r="H21" t="str">
            <v>28577.89</v>
          </cell>
          <cell r="I21" t="str">
            <v>18143.51</v>
          </cell>
          <cell r="J21" t="str">
            <v>21794.83</v>
          </cell>
          <cell r="K21" t="str">
            <v>31172.42</v>
          </cell>
          <cell r="L21">
            <v>70930</v>
          </cell>
          <cell r="M21" t="str">
            <v>123962.38</v>
          </cell>
          <cell r="N21">
            <v>23036</v>
          </cell>
          <cell r="O21" t="str">
            <v>20950.62</v>
          </cell>
          <cell r="P21" t="str">
            <v>20183.88</v>
          </cell>
          <cell r="Q21" t="str">
            <v>29508.40</v>
          </cell>
          <cell r="R21" t="str">
            <v>27716.47</v>
          </cell>
          <cell r="S21" t="str">
            <v>26689.58</v>
          </cell>
          <cell r="T21" t="str">
            <v>14276.69</v>
          </cell>
          <cell r="U21" t="str">
            <v>10030.98</v>
          </cell>
          <cell r="V21" t="str">
            <v>21062.22</v>
          </cell>
          <cell r="W21" t="str">
            <v>27749.01</v>
          </cell>
          <cell r="X21" t="str">
            <v>25547.77</v>
          </cell>
          <cell r="Y21" t="str">
            <v>124501.88</v>
          </cell>
          <cell r="Z21" t="str">
            <v>-</v>
          </cell>
          <cell r="AA21" t="str">
            <v>25145.96</v>
          </cell>
          <cell r="AB21" t="str">
            <v>22724.47</v>
          </cell>
          <cell r="AC21" t="str">
            <v>24507.17</v>
          </cell>
          <cell r="AD21" t="str">
            <v>25489.79</v>
          </cell>
          <cell r="AE21" t="str">
            <v>16650.27</v>
          </cell>
          <cell r="AF21" t="str">
            <v>17169.06</v>
          </cell>
          <cell r="AG21" t="str">
            <v>13129.11</v>
          </cell>
          <cell r="AH21" t="str">
            <v>15691.01</v>
          </cell>
          <cell r="AI21" t="str">
            <v>55047.84</v>
          </cell>
          <cell r="AJ21" t="str">
            <v>36280.03</v>
          </cell>
        </row>
        <row r="22">
          <cell r="C22" t="str">
            <v>23228.59</v>
          </cell>
          <cell r="D22" t="str">
            <v>29339.21</v>
          </cell>
          <cell r="E22" t="str">
            <v>24857.64</v>
          </cell>
          <cell r="F22" t="str">
            <v>72297.05</v>
          </cell>
          <cell r="G22" t="str">
            <v>34012.10</v>
          </cell>
          <cell r="H22" t="str">
            <v>29656.76</v>
          </cell>
          <cell r="I22" t="str">
            <v>18919.30</v>
          </cell>
          <cell r="J22" t="str">
            <v>22770.68</v>
          </cell>
          <cell r="K22" t="str">
            <v>32081.30</v>
          </cell>
          <cell r="L22" t="str">
            <v>73743.33</v>
          </cell>
          <cell r="M22" t="str">
            <v>130060.31</v>
          </cell>
          <cell r="N22" t="str">
            <v>24118.31</v>
          </cell>
          <cell r="O22" t="str">
            <v>21844.87</v>
          </cell>
          <cell r="P22" t="str">
            <v>21037.70</v>
          </cell>
          <cell r="Q22" t="str">
            <v>31092.04</v>
          </cell>
          <cell r="R22" t="str">
            <v>28910.66</v>
          </cell>
          <cell r="S22" t="str">
            <v>28129.67</v>
          </cell>
          <cell r="T22" t="str">
            <v>14809.84</v>
          </cell>
          <cell r="U22" t="str">
            <v>10396.76</v>
          </cell>
          <cell r="V22" t="str">
            <v>21971.93</v>
          </cell>
          <cell r="W22" t="str">
            <v>29106.40</v>
          </cell>
          <cell r="X22" t="str">
            <v>26423.90</v>
          </cell>
          <cell r="Y22" t="str">
            <v>133868.68</v>
          </cell>
          <cell r="Z22" t="str">
            <v>74106.93</v>
          </cell>
          <cell r="AA22" t="str">
            <v>26445.86</v>
          </cell>
          <cell r="AB22" t="str">
            <v>24490.98</v>
          </cell>
          <cell r="AC22" t="str">
            <v>26083.42</v>
          </cell>
          <cell r="AD22" t="str">
            <v>26815.36</v>
          </cell>
          <cell r="AE22" t="str">
            <v>17639.12</v>
          </cell>
          <cell r="AF22" t="str">
            <v>18008.81</v>
          </cell>
          <cell r="AG22" t="str">
            <v>13572.07</v>
          </cell>
          <cell r="AH22" t="str">
            <v>16332.22</v>
          </cell>
          <cell r="AI22" t="str">
            <v>57581.36</v>
          </cell>
          <cell r="AJ22" t="str">
            <v>38621.36</v>
          </cell>
        </row>
        <row r="23">
          <cell r="C23" t="str">
            <v>23129.04</v>
          </cell>
          <cell r="D23" t="str">
            <v>30477.07</v>
          </cell>
          <cell r="E23" t="str">
            <v>25982.83</v>
          </cell>
          <cell r="F23" t="str">
            <v>72390.88</v>
          </cell>
          <cell r="G23" t="str">
            <v>35878.09</v>
          </cell>
          <cell r="H23" t="str">
            <v>30636.27</v>
          </cell>
          <cell r="I23" t="str">
            <v>19626.72</v>
          </cell>
          <cell r="J23" t="str">
            <v>23647.27</v>
          </cell>
          <cell r="K23" t="str">
            <v>32859.64</v>
          </cell>
          <cell r="L23" t="str">
            <v>76313.81</v>
          </cell>
          <cell r="M23" t="str">
            <v>136312.34</v>
          </cell>
          <cell r="N23" t="str">
            <v>24966.86</v>
          </cell>
          <cell r="O23" t="str">
            <v>22819.16</v>
          </cell>
          <cell r="P23" t="str">
            <v>21867.90</v>
          </cell>
          <cell r="Q23" t="str">
            <v>32703.39</v>
          </cell>
          <cell r="R23" t="str">
            <v>29846.64</v>
          </cell>
          <cell r="S23" t="str">
            <v>29668.90</v>
          </cell>
          <cell r="T23" t="str">
            <v>15369.94</v>
          </cell>
          <cell r="U23" t="str">
            <v>10742.32</v>
          </cell>
          <cell r="V23" t="str">
            <v>22712.65</v>
          </cell>
          <cell r="W23" t="str">
            <v>30216.73</v>
          </cell>
          <cell r="X23" t="str">
            <v>27220.27</v>
          </cell>
          <cell r="Y23" t="str">
            <v>133086.11</v>
          </cell>
          <cell r="Z23" t="str">
            <v>77152.60</v>
          </cell>
          <cell r="AA23" t="str">
            <v>27805.52</v>
          </cell>
          <cell r="AB23" t="str">
            <v>25316.27</v>
          </cell>
          <cell r="AC23" t="str">
            <v>27749.47</v>
          </cell>
          <cell r="AD23" t="str">
            <v>27896.05</v>
          </cell>
          <cell r="AE23" t="str">
            <v>18622.44</v>
          </cell>
          <cell r="AF23" t="str">
            <v>19232.05</v>
          </cell>
          <cell r="AG23" t="str">
            <v>14219.62</v>
          </cell>
          <cell r="AH23" t="str">
            <v>16869.52</v>
          </cell>
          <cell r="AI23" t="str">
            <v>59142.59</v>
          </cell>
          <cell r="AJ23" t="str">
            <v>39271.88</v>
          </cell>
        </row>
        <row r="24">
          <cell r="C24" t="str">
            <v>22523.41</v>
          </cell>
          <cell r="D24" t="str">
            <v>31637.41</v>
          </cell>
          <cell r="E24" t="str">
            <v>27077.95</v>
          </cell>
          <cell r="F24" t="str">
            <v>70769.78</v>
          </cell>
          <cell r="G24" t="str">
            <v>36753.23</v>
          </cell>
          <cell r="H24" t="str">
            <v>31549.30</v>
          </cell>
          <cell r="I24" t="str">
            <v>20302.48</v>
          </cell>
          <cell r="J24" t="str">
            <v>24581.68</v>
          </cell>
          <cell r="K24" t="str">
            <v>33479.77</v>
          </cell>
          <cell r="L24" t="str">
            <v>78616.07</v>
          </cell>
          <cell r="M24" t="str">
            <v>142892.19</v>
          </cell>
          <cell r="N24" t="str">
            <v>25842.32</v>
          </cell>
          <cell r="O24" t="str">
            <v>23887.37</v>
          </cell>
          <cell r="P24" t="str">
            <v>22688.35</v>
          </cell>
          <cell r="Q24" t="str">
            <v>34272.29</v>
          </cell>
          <cell r="R24" t="str">
            <v>30799.59</v>
          </cell>
          <cell r="S24" t="str">
            <v>31094.58</v>
          </cell>
          <cell r="T24" t="str">
            <v>18476.51</v>
          </cell>
          <cell r="U24" t="str">
            <v>11099.85</v>
          </cell>
          <cell r="V24" t="str">
            <v>23451.95</v>
          </cell>
          <cell r="W24" t="str">
            <v>31619.18</v>
          </cell>
          <cell r="X24" t="str">
            <v>27787.88</v>
          </cell>
          <cell r="Y24" t="str">
            <v>128594.76</v>
          </cell>
          <cell r="Z24" t="str">
            <v>76823.85</v>
          </cell>
          <cell r="AA24" t="str">
            <v>29196.39</v>
          </cell>
          <cell r="AB24" t="str">
            <v>28784.20</v>
          </cell>
          <cell r="AC24" t="str">
            <v>29430.67</v>
          </cell>
          <cell r="AD24" t="str">
            <v>29201.90</v>
          </cell>
          <cell r="AE24" t="str">
            <v>19473.94</v>
          </cell>
          <cell r="AF24" t="str">
            <v>20265.50</v>
          </cell>
          <cell r="AG24" t="str">
            <v>14740.30</v>
          </cell>
          <cell r="AH24" t="str">
            <v>17534.41</v>
          </cell>
          <cell r="AI24" t="str">
            <v>60064.13</v>
          </cell>
          <cell r="AJ24" t="str">
            <v>41424.06</v>
          </cell>
        </row>
        <row r="25">
          <cell r="C25" t="str">
            <v>Aceh</v>
          </cell>
          <cell r="D25" t="str">
            <v>Sumatera Utara</v>
          </cell>
          <cell r="E25" t="str">
            <v>Sumatera Barat</v>
          </cell>
          <cell r="F25" t="str">
            <v>Riau</v>
          </cell>
          <cell r="G25" t="str">
            <v>Jambi</v>
          </cell>
          <cell r="H25" t="str">
            <v>Sumatera Selatan</v>
          </cell>
          <cell r="I25" t="str">
            <v>Bengkulu</v>
          </cell>
          <cell r="J25" t="str">
            <v>Lampung</v>
          </cell>
          <cell r="K25" t="str">
            <v>Kepulauan Bangka Belitung</v>
          </cell>
          <cell r="L25" t="str">
            <v>Kepulauan Riau</v>
          </cell>
          <cell r="M25" t="str">
            <v>DKI Jakarta</v>
          </cell>
          <cell r="N25" t="str">
            <v>Jawa Barat</v>
          </cell>
          <cell r="O25" t="str">
            <v>Jawa Tengah</v>
          </cell>
          <cell r="P25" t="str">
            <v>DI Yogyakarta</v>
          </cell>
          <cell r="Q25" t="str">
            <v>Jawa Timur</v>
          </cell>
          <cell r="R25" t="str">
            <v>Banten</v>
          </cell>
          <cell r="S25" t="str">
            <v>Bali</v>
          </cell>
          <cell r="T25" t="str">
            <v>Nusa Tenggara Barat</v>
          </cell>
          <cell r="U25" t="str">
            <v>Nusa Tenggara Timur</v>
          </cell>
          <cell r="V25" t="str">
            <v>Kalimantan Barat</v>
          </cell>
          <cell r="W25" t="str">
            <v>Kalimantan Tengah</v>
          </cell>
          <cell r="X25" t="str">
            <v>Kalimantan Selatan</v>
          </cell>
          <cell r="Y25" t="str">
            <v>Kalimantan Timur</v>
          </cell>
          <cell r="Z25" t="str">
            <v>Kalimantan Utara</v>
          </cell>
          <cell r="AA25" t="str">
            <v>Sulawesi Utara</v>
          </cell>
          <cell r="AB25" t="str">
            <v>Sulawesi Tengah</v>
          </cell>
          <cell r="AC25" t="str">
            <v>Sulawesi Selatan</v>
          </cell>
          <cell r="AD25" t="str">
            <v>Sulawesi Tenggara</v>
          </cell>
          <cell r="AE25" t="str">
            <v>Gorontalo</v>
          </cell>
          <cell r="AF25" t="str">
            <v>Sulawesi Barat</v>
          </cell>
          <cell r="AG25" t="str">
            <v>Maluku</v>
          </cell>
          <cell r="AH25" t="str">
            <v>Maluku Utara</v>
          </cell>
          <cell r="AI25" t="str">
            <v>Papua Barat</v>
          </cell>
          <cell r="AJ25" t="str">
            <v>Papua</v>
          </cell>
        </row>
        <row r="26">
          <cell r="C26">
            <v>108218</v>
          </cell>
          <cell r="D26">
            <v>377037</v>
          </cell>
          <cell r="E26">
            <v>118674</v>
          </cell>
          <cell r="F26">
            <v>485649</v>
          </cell>
          <cell r="G26">
            <v>103523</v>
          </cell>
          <cell r="H26">
            <v>226667</v>
          </cell>
          <cell r="I26">
            <v>32200</v>
          </cell>
          <cell r="J26">
            <v>170047</v>
          </cell>
          <cell r="K26">
            <v>40849</v>
          </cell>
          <cell r="L26">
            <v>126914</v>
          </cell>
          <cell r="M26">
            <v>1224218</v>
          </cell>
          <cell r="N26">
            <v>1021629</v>
          </cell>
          <cell r="O26">
            <v>692562</v>
          </cell>
          <cell r="P26">
            <v>71370</v>
          </cell>
          <cell r="Q26">
            <v>1120577</v>
          </cell>
          <cell r="R26">
            <v>306174</v>
          </cell>
          <cell r="S26">
            <v>104612</v>
          </cell>
          <cell r="T26">
            <v>68177</v>
          </cell>
          <cell r="U26">
            <v>48815</v>
          </cell>
          <cell r="V26">
            <v>96727</v>
          </cell>
          <cell r="W26">
            <v>65871</v>
          </cell>
          <cell r="X26">
            <v>98781</v>
          </cell>
          <cell r="Y26">
            <v>515191</v>
          </cell>
          <cell r="AA26">
            <v>57344</v>
          </cell>
          <cell r="AB26">
            <v>60716</v>
          </cell>
          <cell r="AC26">
            <v>198289</v>
          </cell>
          <cell r="AD26">
            <v>55759</v>
          </cell>
          <cell r="AE26">
            <v>17407</v>
          </cell>
          <cell r="AF26">
            <v>20189</v>
          </cell>
          <cell r="AG26">
            <v>21368</v>
          </cell>
          <cell r="AH26">
            <v>17078</v>
          </cell>
          <cell r="AI26">
            <v>44255</v>
          </cell>
          <cell r="AJ26">
            <v>108189</v>
          </cell>
        </row>
        <row r="27">
          <cell r="C27">
            <v>114552</v>
          </cell>
          <cell r="D27">
            <v>417120</v>
          </cell>
          <cell r="E27">
            <v>131436</v>
          </cell>
          <cell r="F27">
            <v>558493</v>
          </cell>
          <cell r="G27">
            <v>115070</v>
          </cell>
          <cell r="H27">
            <v>253265</v>
          </cell>
          <cell r="I27">
            <v>36208</v>
          </cell>
          <cell r="J27">
            <v>187349</v>
          </cell>
          <cell r="K27">
            <v>45400</v>
          </cell>
          <cell r="L27">
            <v>144841</v>
          </cell>
          <cell r="M27">
            <v>1369433</v>
          </cell>
          <cell r="N27">
            <v>1128246</v>
          </cell>
          <cell r="O27">
            <v>754529</v>
          </cell>
          <cell r="P27">
            <v>77248</v>
          </cell>
          <cell r="Q27">
            <v>1248767</v>
          </cell>
          <cell r="R27">
            <v>338225</v>
          </cell>
          <cell r="S27">
            <v>117987</v>
          </cell>
          <cell r="T27">
            <v>69022</v>
          </cell>
          <cell r="U27">
            <v>54893</v>
          </cell>
          <cell r="V27">
            <v>106959</v>
          </cell>
          <cell r="W27">
            <v>73425</v>
          </cell>
          <cell r="X27">
            <v>106725</v>
          </cell>
          <cell r="Y27">
            <v>550736</v>
          </cell>
          <cell r="AA27">
            <v>63875</v>
          </cell>
          <cell r="AB27">
            <v>69638</v>
          </cell>
          <cell r="AC27">
            <v>228285</v>
          </cell>
          <cell r="AD27">
            <v>64694</v>
          </cell>
          <cell r="AE27">
            <v>19670</v>
          </cell>
          <cell r="AF27">
            <v>22626</v>
          </cell>
          <cell r="AG27">
            <v>24662</v>
          </cell>
          <cell r="AH27">
            <v>19340</v>
          </cell>
          <cell r="AI27">
            <v>47421</v>
          </cell>
          <cell r="AJ27">
            <v>112813</v>
          </cell>
        </row>
        <row r="28">
          <cell r="C28">
            <v>121331</v>
          </cell>
          <cell r="D28">
            <v>469462</v>
          </cell>
          <cell r="E28">
            <v>146900</v>
          </cell>
          <cell r="F28">
            <v>607498</v>
          </cell>
          <cell r="G28">
            <v>129976</v>
          </cell>
          <cell r="H28">
            <v>280348</v>
          </cell>
          <cell r="I28">
            <v>40565</v>
          </cell>
          <cell r="J28">
            <v>204403</v>
          </cell>
          <cell r="K28">
            <v>50388</v>
          </cell>
          <cell r="L28">
            <v>163262</v>
          </cell>
          <cell r="M28">
            <v>1546876</v>
          </cell>
          <cell r="N28">
            <v>1258989</v>
          </cell>
          <cell r="O28">
            <v>830016</v>
          </cell>
          <cell r="P28">
            <v>84925</v>
          </cell>
          <cell r="Q28">
            <v>1382501</v>
          </cell>
          <cell r="R28">
            <v>377836</v>
          </cell>
          <cell r="S28">
            <v>134408</v>
          </cell>
          <cell r="T28">
            <v>73619</v>
          </cell>
          <cell r="U28">
            <v>61325</v>
          </cell>
          <cell r="V28">
            <v>118641</v>
          </cell>
          <cell r="W28">
            <v>81957</v>
          </cell>
          <cell r="X28">
            <v>115858</v>
          </cell>
          <cell r="Y28">
            <v>519132</v>
          </cell>
          <cell r="Z28">
            <v>52605</v>
          </cell>
          <cell r="AA28">
            <v>71007</v>
          </cell>
          <cell r="AB28">
            <v>79842</v>
          </cell>
          <cell r="AC28">
            <v>258836</v>
          </cell>
          <cell r="AD28">
            <v>71041</v>
          </cell>
          <cell r="AE28">
            <v>22192</v>
          </cell>
          <cell r="AF28">
            <v>25249</v>
          </cell>
          <cell r="AG28">
            <v>27834</v>
          </cell>
          <cell r="AH28">
            <v>21439</v>
          </cell>
          <cell r="AI28">
            <v>52998</v>
          </cell>
          <cell r="AJ28">
            <v>122857</v>
          </cell>
        </row>
        <row r="29">
          <cell r="C29">
            <v>127897</v>
          </cell>
          <cell r="D29">
            <v>521955</v>
          </cell>
          <cell r="E29">
            <v>164944</v>
          </cell>
          <cell r="F29">
            <v>679396</v>
          </cell>
          <cell r="G29">
            <v>144814</v>
          </cell>
          <cell r="H29">
            <v>306422</v>
          </cell>
          <cell r="I29">
            <v>45390</v>
          </cell>
          <cell r="J29">
            <v>230794</v>
          </cell>
          <cell r="K29">
            <v>56374</v>
          </cell>
          <cell r="L29">
            <v>180880</v>
          </cell>
          <cell r="M29">
            <v>1762316</v>
          </cell>
          <cell r="N29">
            <v>1385825</v>
          </cell>
          <cell r="O29">
            <v>922471</v>
          </cell>
          <cell r="P29">
            <v>92842</v>
          </cell>
          <cell r="Q29">
            <v>1537948</v>
          </cell>
          <cell r="R29">
            <v>428740</v>
          </cell>
          <cell r="S29">
            <v>156396</v>
          </cell>
          <cell r="T29">
            <v>81621</v>
          </cell>
          <cell r="U29">
            <v>68500</v>
          </cell>
          <cell r="V29">
            <v>132345</v>
          </cell>
          <cell r="W29">
            <v>89890</v>
          </cell>
          <cell r="X29">
            <v>127882</v>
          </cell>
          <cell r="Y29">
            <v>527515</v>
          </cell>
          <cell r="Z29">
            <v>59184</v>
          </cell>
          <cell r="AA29">
            <v>80668</v>
          </cell>
          <cell r="AB29">
            <v>90246</v>
          </cell>
          <cell r="AC29">
            <v>298034</v>
          </cell>
          <cell r="AD29">
            <v>78622</v>
          </cell>
          <cell r="AE29">
            <v>25194</v>
          </cell>
          <cell r="AF29">
            <v>29458</v>
          </cell>
          <cell r="AG29">
            <v>31656</v>
          </cell>
          <cell r="AH29">
            <v>24042</v>
          </cell>
          <cell r="AI29">
            <v>58181</v>
          </cell>
          <cell r="AJ29">
            <v>133330</v>
          </cell>
        </row>
        <row r="30">
          <cell r="C30">
            <v>128980</v>
          </cell>
          <cell r="D30">
            <v>571722</v>
          </cell>
          <cell r="E30">
            <v>179405</v>
          </cell>
          <cell r="F30">
            <v>652138</v>
          </cell>
          <cell r="G30">
            <v>155106</v>
          </cell>
          <cell r="H30">
            <v>332893</v>
          </cell>
          <cell r="I30">
            <v>50337</v>
          </cell>
          <cell r="J30">
            <v>253226</v>
          </cell>
          <cell r="K30">
            <v>60992</v>
          </cell>
          <cell r="L30">
            <v>199539</v>
          </cell>
          <cell r="M30">
            <v>1989330</v>
          </cell>
          <cell r="N30">
            <v>1524832</v>
          </cell>
          <cell r="O30">
            <v>1011851</v>
          </cell>
          <cell r="P30">
            <v>101448</v>
          </cell>
          <cell r="Q30">
            <v>1692903</v>
          </cell>
          <cell r="R30">
            <v>478544</v>
          </cell>
          <cell r="S30">
            <v>177156</v>
          </cell>
          <cell r="T30">
            <v>103865</v>
          </cell>
          <cell r="U30">
            <v>76191</v>
          </cell>
          <cell r="V30">
            <v>146703</v>
          </cell>
          <cell r="W30">
            <v>100218</v>
          </cell>
          <cell r="X30">
            <v>137392</v>
          </cell>
          <cell r="Y30">
            <v>503691</v>
          </cell>
          <cell r="Z30">
            <v>62071</v>
          </cell>
          <cell r="AA30">
            <v>91280</v>
          </cell>
          <cell r="AB30">
            <v>107599</v>
          </cell>
          <cell r="AC30">
            <v>340326</v>
          </cell>
          <cell r="AD30">
            <v>87766</v>
          </cell>
          <cell r="AE30">
            <v>28536</v>
          </cell>
          <cell r="AF30">
            <v>33017</v>
          </cell>
          <cell r="AG30">
            <v>34344</v>
          </cell>
          <cell r="AH30">
            <v>26641</v>
          </cell>
          <cell r="AI30">
            <v>62890</v>
          </cell>
          <cell r="AJ30">
            <v>151201</v>
          </cell>
        </row>
        <row r="31">
          <cell r="C31" t="str">
            <v>Aceh</v>
          </cell>
          <cell r="D31" t="str">
            <v>Sumatera Utara</v>
          </cell>
          <cell r="E31" t="str">
            <v>Sumatera Barat</v>
          </cell>
          <cell r="F31" t="str">
            <v>Riau</v>
          </cell>
          <cell r="G31" t="str">
            <v>Jambi</v>
          </cell>
          <cell r="H31" t="str">
            <v>Sumatera Selatan</v>
          </cell>
          <cell r="I31" t="str">
            <v>Bengkulu</v>
          </cell>
          <cell r="J31" t="str">
            <v>Lampung</v>
          </cell>
          <cell r="K31" t="str">
            <v>Kepulauan Bangka Belitung</v>
          </cell>
          <cell r="L31" t="str">
            <v>Kepulauan Riau</v>
          </cell>
          <cell r="M31" t="str">
            <v>DKI Jakarta</v>
          </cell>
          <cell r="N31" t="str">
            <v>Jawa Barat</v>
          </cell>
          <cell r="O31" t="str">
            <v>Jawa Tengah</v>
          </cell>
          <cell r="P31" t="str">
            <v>DI Yogyakarta</v>
          </cell>
          <cell r="Q31" t="str">
            <v>Jawa Timur</v>
          </cell>
          <cell r="R31" t="str">
            <v>Banten</v>
          </cell>
          <cell r="S31" t="str">
            <v>Bali</v>
          </cell>
          <cell r="T31" t="str">
            <v>Nusa Tenggara Barat</v>
          </cell>
          <cell r="U31" t="str">
            <v>Nusa Tenggara Timur</v>
          </cell>
          <cell r="V31" t="str">
            <v>Kalimantan Barat</v>
          </cell>
          <cell r="W31" t="str">
            <v>Kalimantan Tengah</v>
          </cell>
          <cell r="X31" t="str">
            <v>Kalimantan Selatan</v>
          </cell>
          <cell r="Y31" t="str">
            <v>Kalimantan Timur</v>
          </cell>
          <cell r="Z31" t="str">
            <v>Kalimantan Utara</v>
          </cell>
          <cell r="AA31" t="str">
            <v>Sulawesi Utara</v>
          </cell>
          <cell r="AB31" t="str">
            <v>Sulawesi Tengah</v>
          </cell>
          <cell r="AC31" t="str">
            <v>Sulawesi Selatan</v>
          </cell>
          <cell r="AD31" t="str">
            <v>Sulawesi Tenggara</v>
          </cell>
          <cell r="AE31" t="str">
            <v>Gorontalo</v>
          </cell>
          <cell r="AF31" t="str">
            <v>Sulawesi Barat</v>
          </cell>
          <cell r="AG31" t="str">
            <v>Maluku</v>
          </cell>
          <cell r="AH31" t="str">
            <v>Maluku Utara</v>
          </cell>
          <cell r="AI31" t="str">
            <v>Papua Barat</v>
          </cell>
          <cell r="AJ31" t="str">
            <v>Papua</v>
          </cell>
        </row>
        <row r="32">
          <cell r="C32">
            <v>23428630</v>
          </cell>
          <cell r="D32">
            <v>28518190</v>
          </cell>
          <cell r="E32">
            <v>24056680</v>
          </cell>
          <cell r="F32">
            <v>84811190</v>
          </cell>
          <cell r="G32">
            <v>32682040</v>
          </cell>
          <cell r="H32">
            <v>29830370</v>
          </cell>
          <cell r="I32">
            <v>18368800</v>
          </cell>
          <cell r="J32">
            <v>21981470</v>
          </cell>
          <cell r="K32">
            <v>32465380</v>
          </cell>
          <cell r="L32">
            <v>72571750</v>
          </cell>
          <cell r="M32">
            <v>125533820</v>
          </cell>
          <cell r="N32">
            <v>23251170</v>
          </cell>
          <cell r="O32">
            <v>21162830</v>
          </cell>
          <cell r="P32">
            <v>20333340</v>
          </cell>
          <cell r="Q32">
            <v>29613050</v>
          </cell>
          <cell r="R32">
            <v>27977010</v>
          </cell>
          <cell r="S32">
            <v>26433490</v>
          </cell>
          <cell r="T32">
            <v>14879830</v>
          </cell>
          <cell r="U32">
            <v>10194010</v>
          </cell>
          <cell r="V32">
            <v>21548090</v>
          </cell>
          <cell r="W32">
            <v>28952940</v>
          </cell>
          <cell r="X32">
            <v>26594380</v>
          </cell>
          <cell r="Y32">
            <v>140229630</v>
          </cell>
          <cell r="AA32">
            <v>24867950</v>
          </cell>
          <cell r="AB32">
            <v>22547480</v>
          </cell>
          <cell r="AC32">
            <v>24311670</v>
          </cell>
          <cell r="AD32">
            <v>24302100</v>
          </cell>
          <cell r="AE32">
            <v>16381670</v>
          </cell>
          <cell r="AF32">
            <v>17001850</v>
          </cell>
          <cell r="AG32">
            <v>13604410</v>
          </cell>
          <cell r="AH32">
            <v>16002570</v>
          </cell>
          <cell r="AI32">
            <v>56305110</v>
          </cell>
          <cell r="AJ32">
            <v>37111150</v>
          </cell>
        </row>
        <row r="33">
          <cell r="C33">
            <v>24294690</v>
          </cell>
          <cell r="D33">
            <v>31109350</v>
          </cell>
          <cell r="E33">
            <v>26286160</v>
          </cell>
          <cell r="F33">
            <v>94996150</v>
          </cell>
          <cell r="G33">
            <v>35657570</v>
          </cell>
          <cell r="H33">
            <v>32830489.999999996</v>
          </cell>
          <cell r="I33">
            <v>20298910</v>
          </cell>
          <cell r="J33">
            <v>23910840</v>
          </cell>
          <cell r="K33">
            <v>35288320</v>
          </cell>
          <cell r="L33">
            <v>80240250</v>
          </cell>
          <cell r="M33">
            <v>138858290</v>
          </cell>
          <cell r="N33">
            <v>25272290</v>
          </cell>
          <cell r="O33">
            <v>22865430</v>
          </cell>
          <cell r="P33">
            <v>21744880</v>
          </cell>
          <cell r="Q33">
            <v>32770379.999999996</v>
          </cell>
          <cell r="R33">
            <v>30202440</v>
          </cell>
          <cell r="S33">
            <v>29443590</v>
          </cell>
          <cell r="T33">
            <v>14853740</v>
          </cell>
          <cell r="U33">
            <v>11268850</v>
          </cell>
          <cell r="V33">
            <v>23427050</v>
          </cell>
          <cell r="W33">
            <v>31515970</v>
          </cell>
          <cell r="X33">
            <v>28197080</v>
          </cell>
          <cell r="Y33">
            <v>145998480</v>
          </cell>
          <cell r="AA33">
            <v>27373410</v>
          </cell>
          <cell r="AB33">
            <v>25421640</v>
          </cell>
          <cell r="AC33">
            <v>27670910</v>
          </cell>
          <cell r="AD33">
            <v>27582580</v>
          </cell>
          <cell r="AE33">
            <v>18207860</v>
          </cell>
          <cell r="AF33">
            <v>18688250</v>
          </cell>
          <cell r="AG33">
            <v>15418360</v>
          </cell>
          <cell r="AH33">
            <v>17726060</v>
          </cell>
          <cell r="AI33">
            <v>58762560</v>
          </cell>
          <cell r="AJ33">
            <v>37935010</v>
          </cell>
        </row>
        <row r="34">
          <cell r="C34">
            <v>25218830</v>
          </cell>
          <cell r="D34">
            <v>34544180</v>
          </cell>
          <cell r="E34">
            <v>28994480</v>
          </cell>
          <cell r="F34">
            <v>100691440</v>
          </cell>
          <cell r="G34">
            <v>39553640</v>
          </cell>
          <cell r="H34">
            <v>35810160</v>
          </cell>
          <cell r="I34">
            <v>22358050</v>
          </cell>
          <cell r="J34">
            <v>25768940</v>
          </cell>
          <cell r="K34">
            <v>38314560</v>
          </cell>
          <cell r="L34">
            <v>87710290</v>
          </cell>
          <cell r="M34">
            <v>155153920</v>
          </cell>
          <cell r="N34">
            <v>27767250</v>
          </cell>
          <cell r="O34">
            <v>24952130</v>
          </cell>
          <cell r="P34">
            <v>23623920</v>
          </cell>
          <cell r="Q34">
            <v>36037180</v>
          </cell>
          <cell r="R34">
            <v>32991610</v>
          </cell>
          <cell r="S34">
            <v>33135150</v>
          </cell>
          <cell r="T34">
            <v>15627570</v>
          </cell>
          <cell r="U34">
            <v>12379020</v>
          </cell>
          <cell r="V34">
            <v>25561500</v>
          </cell>
          <cell r="W34">
            <v>34367340</v>
          </cell>
          <cell r="X34">
            <v>30058020</v>
          </cell>
          <cell r="Y34">
            <v>158472710</v>
          </cell>
          <cell r="Z34">
            <v>88415130</v>
          </cell>
          <cell r="AA34">
            <v>30121090</v>
          </cell>
          <cell r="AB34">
            <v>28663640</v>
          </cell>
          <cell r="AC34">
            <v>31027930</v>
          </cell>
          <cell r="AD34">
            <v>29641120</v>
          </cell>
          <cell r="AE34">
            <v>20154350</v>
          </cell>
          <cell r="AF34">
            <v>20457330</v>
          </cell>
          <cell r="AG34">
            <v>17092990</v>
          </cell>
          <cell r="AH34">
            <v>19230010</v>
          </cell>
          <cell r="AI34">
            <v>63984190</v>
          </cell>
          <cell r="AJ34">
            <v>40513650</v>
          </cell>
        </row>
        <row r="35">
          <cell r="C35">
            <v>26065080</v>
          </cell>
          <cell r="D35">
            <v>37913900</v>
          </cell>
          <cell r="E35">
            <v>32141090</v>
          </cell>
          <cell r="F35">
            <v>109784640</v>
          </cell>
          <cell r="G35">
            <v>43300300</v>
          </cell>
          <cell r="H35">
            <v>38584880</v>
          </cell>
          <cell r="I35">
            <v>24604400</v>
          </cell>
          <cell r="J35">
            <v>28755170</v>
          </cell>
          <cell r="K35">
            <v>41948370</v>
          </cell>
          <cell r="L35">
            <v>94335330</v>
          </cell>
          <cell r="M35">
            <v>174914360</v>
          </cell>
          <cell r="N35">
            <v>30107210</v>
          </cell>
          <cell r="O35">
            <v>27517840</v>
          </cell>
          <cell r="P35">
            <v>25526400</v>
          </cell>
          <cell r="Q35">
            <v>39832680</v>
          </cell>
          <cell r="R35">
            <v>36629180</v>
          </cell>
          <cell r="S35">
            <v>38099860</v>
          </cell>
          <cell r="T35">
            <v>17097660</v>
          </cell>
          <cell r="U35">
            <v>13599730</v>
          </cell>
          <cell r="V35">
            <v>28062480</v>
          </cell>
          <cell r="W35">
            <v>36842260</v>
          </cell>
          <cell r="X35">
            <v>32599830</v>
          </cell>
          <cell r="Y35">
            <v>157399960</v>
          </cell>
          <cell r="Z35">
            <v>95734770</v>
          </cell>
          <cell r="AA35">
            <v>33800170</v>
          </cell>
          <cell r="AB35">
            <v>31874690</v>
          </cell>
          <cell r="AC35">
            <v>35344880</v>
          </cell>
          <cell r="AD35">
            <v>32115830</v>
          </cell>
          <cell r="AE35">
            <v>22582500</v>
          </cell>
          <cell r="AF35">
            <v>23415050</v>
          </cell>
          <cell r="AG35">
            <v>19099980</v>
          </cell>
          <cell r="AH35">
            <v>21114230</v>
          </cell>
          <cell r="AI35">
            <v>68463580</v>
          </cell>
          <cell r="AJ35">
            <v>43134250</v>
          </cell>
        </row>
        <row r="36">
          <cell r="C36">
            <v>25785950</v>
          </cell>
          <cell r="D36">
            <v>41019540</v>
          </cell>
          <cell r="E36">
            <v>34525550</v>
          </cell>
          <cell r="F36">
            <v>102789580</v>
          </cell>
          <cell r="G36">
            <v>45591970</v>
          </cell>
          <cell r="H36">
            <v>41341240</v>
          </cell>
          <cell r="I36">
            <v>26847200</v>
          </cell>
          <cell r="J36">
            <v>31195860</v>
          </cell>
          <cell r="K36">
            <v>44428550</v>
          </cell>
          <cell r="L36">
            <v>101132410</v>
          </cell>
          <cell r="M36">
            <v>195455330</v>
          </cell>
          <cell r="N36">
            <v>32644960</v>
          </cell>
          <cell r="O36">
            <v>29959340</v>
          </cell>
          <cell r="P36">
            <v>27573470</v>
          </cell>
          <cell r="Q36">
            <v>43578100</v>
          </cell>
          <cell r="R36">
            <v>40027960</v>
          </cell>
          <cell r="S36">
            <v>42659150</v>
          </cell>
          <cell r="T36">
            <v>21479400</v>
          </cell>
          <cell r="U36">
            <v>14880850</v>
          </cell>
          <cell r="V36">
            <v>30629610</v>
          </cell>
          <cell r="W36">
            <v>40166840</v>
          </cell>
          <cell r="X36">
            <v>34436000</v>
          </cell>
          <cell r="Y36">
            <v>146992800</v>
          </cell>
          <cell r="Z36">
            <v>96694090</v>
          </cell>
          <cell r="AA36">
            <v>37842340</v>
          </cell>
          <cell r="AB36">
            <v>37403810</v>
          </cell>
          <cell r="AC36">
            <v>39942990</v>
          </cell>
          <cell r="AD36">
            <v>35112850</v>
          </cell>
          <cell r="AE36">
            <v>25181100</v>
          </cell>
          <cell r="AF36">
            <v>25751290</v>
          </cell>
          <cell r="AG36">
            <v>20364510</v>
          </cell>
          <cell r="AH36">
            <v>22919860</v>
          </cell>
          <cell r="AI36">
            <v>72161980</v>
          </cell>
          <cell r="AJ36">
            <v>48010000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 Semua Variabel"/>
      <sheetName val="Total Semua Variabel (2)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C1" t="str">
            <v>Aceh</v>
          </cell>
          <cell r="D1" t="str">
            <v>Sumatera Utara</v>
          </cell>
          <cell r="E1" t="str">
            <v>Sumatera Barat</v>
          </cell>
          <cell r="F1" t="str">
            <v>Riau</v>
          </cell>
          <cell r="G1" t="str">
            <v>Jambi</v>
          </cell>
          <cell r="H1" t="str">
            <v>Sumatera Selatan</v>
          </cell>
          <cell r="I1" t="str">
            <v>Bengkulu</v>
          </cell>
          <cell r="J1" t="str">
            <v>Lampung</v>
          </cell>
          <cell r="K1" t="str">
            <v>Kepulauan Bangka Belitung</v>
          </cell>
          <cell r="L1" t="str">
            <v>Kepulauan Riau</v>
          </cell>
          <cell r="M1" t="str">
            <v>DKI Jakarta</v>
          </cell>
          <cell r="N1" t="str">
            <v>Jawa Barat</v>
          </cell>
          <cell r="O1" t="str">
            <v>Jawa Tengah</v>
          </cell>
          <cell r="P1" t="str">
            <v>DI Yogyakarta</v>
          </cell>
          <cell r="Q1" t="str">
            <v>Jawa Timur</v>
          </cell>
          <cell r="R1" t="str">
            <v>Banten</v>
          </cell>
          <cell r="S1" t="str">
            <v>Bali</v>
          </cell>
          <cell r="T1" t="str">
            <v>Nusa Tenggara Barat</v>
          </cell>
          <cell r="U1" t="str">
            <v>Nusa Tenggara Timur</v>
          </cell>
          <cell r="V1" t="str">
            <v>Kalimantan Barat</v>
          </cell>
          <cell r="W1" t="str">
            <v>Kalimantan Tengah</v>
          </cell>
          <cell r="X1" t="str">
            <v>Kalimantan Selatan</v>
          </cell>
          <cell r="Y1" t="str">
            <v>Kalimantan Timur</v>
          </cell>
          <cell r="Z1" t="str">
            <v>Kalimantan Utara</v>
          </cell>
          <cell r="AA1" t="str">
            <v>Sulawesi Utara</v>
          </cell>
          <cell r="AB1" t="str">
            <v>Sulawesi Tengah</v>
          </cell>
          <cell r="AC1" t="str">
            <v>Sulawesi Selatan</v>
          </cell>
          <cell r="AD1" t="str">
            <v>Sulawesi Tenggara</v>
          </cell>
          <cell r="AE1" t="str">
            <v>Gorontalo</v>
          </cell>
          <cell r="AF1" t="str">
            <v>Sulawesi Barat</v>
          </cell>
          <cell r="AG1" t="str">
            <v>Maluku</v>
          </cell>
          <cell r="AH1" t="str">
            <v>Maluku Utara</v>
          </cell>
          <cell r="AI1" t="str">
            <v>Papua Barat</v>
          </cell>
          <cell r="AJ1" t="str">
            <v>Papua</v>
          </cell>
        </row>
        <row r="2">
          <cell r="C2">
            <v>8688</v>
          </cell>
          <cell r="D2">
            <v>14848</v>
          </cell>
          <cell r="E2">
            <v>7952</v>
          </cell>
          <cell r="F2">
            <v>9213</v>
          </cell>
          <cell r="G2">
            <v>4504</v>
          </cell>
          <cell r="H2">
            <v>6882</v>
          </cell>
          <cell r="I2">
            <v>3402</v>
          </cell>
          <cell r="J2">
            <v>8814</v>
          </cell>
          <cell r="K2">
            <v>2268</v>
          </cell>
          <cell r="L2">
            <v>2260</v>
          </cell>
          <cell r="M2">
            <v>2847</v>
          </cell>
          <cell r="N2">
            <v>9856</v>
          </cell>
          <cell r="O2">
            <v>13734</v>
          </cell>
          <cell r="P2">
            <v>2030</v>
          </cell>
          <cell r="Q2">
            <v>24609</v>
          </cell>
          <cell r="R2">
            <v>3281</v>
          </cell>
          <cell r="S2">
            <v>3106</v>
          </cell>
          <cell r="T2">
            <v>3080</v>
          </cell>
          <cell r="U2">
            <v>7299</v>
          </cell>
          <cell r="V2">
            <v>5765</v>
          </cell>
          <cell r="W2">
            <v>4315</v>
          </cell>
          <cell r="X2">
            <v>4985</v>
          </cell>
          <cell r="Y2">
            <v>6487</v>
          </cell>
          <cell r="AA2">
            <v>3075</v>
          </cell>
          <cell r="AB2">
            <v>6112</v>
          </cell>
          <cell r="AC2">
            <v>15963</v>
          </cell>
          <cell r="AD2">
            <v>4793</v>
          </cell>
          <cell r="AE2">
            <v>2420</v>
          </cell>
          <cell r="AF2">
            <v>2836</v>
          </cell>
          <cell r="AG2">
            <v>3591</v>
          </cell>
          <cell r="AH2">
            <v>1383</v>
          </cell>
          <cell r="AI2">
            <v>3167</v>
          </cell>
          <cell r="AJ2">
            <v>5091</v>
          </cell>
          <cell r="AK2">
            <v>1071996</v>
          </cell>
        </row>
        <row r="3">
          <cell r="C3">
            <v>9323</v>
          </cell>
          <cell r="D3">
            <v>14962</v>
          </cell>
          <cell r="E3">
            <v>8251</v>
          </cell>
          <cell r="F3">
            <v>9378</v>
          </cell>
          <cell r="G3">
            <v>4552</v>
          </cell>
          <cell r="H3">
            <v>6877</v>
          </cell>
          <cell r="I3">
            <v>3761</v>
          </cell>
          <cell r="J3">
            <v>8884</v>
          </cell>
          <cell r="K3">
            <v>2725</v>
          </cell>
          <cell r="L3">
            <v>2429</v>
          </cell>
          <cell r="M3">
            <v>2871</v>
          </cell>
          <cell r="N3">
            <v>9587</v>
          </cell>
          <cell r="O3">
            <v>13556</v>
          </cell>
          <cell r="P3">
            <v>2131</v>
          </cell>
          <cell r="Q3">
            <v>22610</v>
          </cell>
          <cell r="R3">
            <v>3337</v>
          </cell>
          <cell r="S3">
            <v>3093</v>
          </cell>
          <cell r="T3">
            <v>3188</v>
          </cell>
          <cell r="U3">
            <v>7920</v>
          </cell>
          <cell r="V3">
            <v>5753</v>
          </cell>
          <cell r="W3">
            <v>4995</v>
          </cell>
          <cell r="X3">
            <v>5159</v>
          </cell>
          <cell r="Y3">
            <v>6351</v>
          </cell>
          <cell r="AA3">
            <v>3074</v>
          </cell>
          <cell r="AB3">
            <v>5618</v>
          </cell>
          <cell r="AC3">
            <v>16384</v>
          </cell>
          <cell r="AD3">
            <v>4549</v>
          </cell>
          <cell r="AE3">
            <v>2527</v>
          </cell>
          <cell r="AF3">
            <v>2872</v>
          </cell>
          <cell r="AG3">
            <v>3705</v>
          </cell>
          <cell r="AH3">
            <v>1423</v>
          </cell>
          <cell r="AI3">
            <v>3231</v>
          </cell>
          <cell r="AJ3">
            <v>5149</v>
          </cell>
        </row>
        <row r="4">
          <cell r="C4">
            <v>9515</v>
          </cell>
          <cell r="D4">
            <v>15038</v>
          </cell>
          <cell r="E4">
            <v>8364</v>
          </cell>
          <cell r="F4">
            <v>9433</v>
          </cell>
          <cell r="G4">
            <v>4655</v>
          </cell>
          <cell r="H4">
            <v>6996</v>
          </cell>
          <cell r="I4">
            <v>3832</v>
          </cell>
          <cell r="J4">
            <v>9026</v>
          </cell>
          <cell r="K4">
            <v>2710</v>
          </cell>
          <cell r="L4">
            <v>2522</v>
          </cell>
          <cell r="M4">
            <v>2871</v>
          </cell>
          <cell r="N4">
            <v>9640</v>
          </cell>
          <cell r="O4">
            <v>13762</v>
          </cell>
          <cell r="P4">
            <v>1992</v>
          </cell>
          <cell r="Q4">
            <v>22665</v>
          </cell>
          <cell r="R4">
            <v>3529</v>
          </cell>
          <cell r="S4">
            <v>3140</v>
          </cell>
          <cell r="T4">
            <v>3221</v>
          </cell>
          <cell r="U4">
            <v>8009</v>
          </cell>
          <cell r="V4">
            <v>5912</v>
          </cell>
          <cell r="W4">
            <v>5041</v>
          </cell>
          <cell r="X4">
            <v>5226</v>
          </cell>
          <cell r="Y4">
            <v>6566</v>
          </cell>
          <cell r="AA4">
            <v>3224</v>
          </cell>
          <cell r="AB4">
            <v>5756</v>
          </cell>
          <cell r="AC4">
            <v>16359</v>
          </cell>
          <cell r="AD4">
            <v>4972</v>
          </cell>
          <cell r="AE4">
            <v>2596</v>
          </cell>
          <cell r="AF4">
            <v>2918</v>
          </cell>
          <cell r="AG4">
            <v>3787</v>
          </cell>
          <cell r="AH4">
            <v>1428</v>
          </cell>
          <cell r="AI4">
            <v>3252</v>
          </cell>
          <cell r="AJ4">
            <v>5272</v>
          </cell>
        </row>
        <row r="5">
          <cell r="C5">
            <v>9761</v>
          </cell>
          <cell r="D5">
            <v>15407</v>
          </cell>
          <cell r="E5">
            <v>8591</v>
          </cell>
          <cell r="F5">
            <v>10263</v>
          </cell>
          <cell r="G5">
            <v>5103</v>
          </cell>
          <cell r="H5">
            <v>7209</v>
          </cell>
          <cell r="I5">
            <v>3903</v>
          </cell>
          <cell r="J5">
            <v>8779</v>
          </cell>
          <cell r="K5">
            <v>3027</v>
          </cell>
          <cell r="L5">
            <v>2937</v>
          </cell>
          <cell r="M5">
            <v>2840</v>
          </cell>
          <cell r="N5">
            <v>9965</v>
          </cell>
          <cell r="O5">
            <v>13993</v>
          </cell>
          <cell r="P5">
            <v>2016</v>
          </cell>
          <cell r="Q5">
            <v>22349</v>
          </cell>
          <cell r="R5">
            <v>3549</v>
          </cell>
          <cell r="S5">
            <v>3235</v>
          </cell>
          <cell r="T5">
            <v>3423</v>
          </cell>
          <cell r="U5">
            <v>8389</v>
          </cell>
          <cell r="V5">
            <v>6269</v>
          </cell>
          <cell r="W5">
            <v>4941</v>
          </cell>
          <cell r="X5">
            <v>5738</v>
          </cell>
          <cell r="Y5">
            <v>6471</v>
          </cell>
          <cell r="AA5">
            <v>3368</v>
          </cell>
          <cell r="AB5">
            <v>5471</v>
          </cell>
          <cell r="AC5">
            <v>16324</v>
          </cell>
          <cell r="AD5">
            <v>4339</v>
          </cell>
          <cell r="AE5">
            <v>2857</v>
          </cell>
          <cell r="AF5">
            <v>3232</v>
          </cell>
          <cell r="AG5">
            <v>4002</v>
          </cell>
          <cell r="AH5">
            <v>2025</v>
          </cell>
          <cell r="AI5">
            <v>3512</v>
          </cell>
          <cell r="AJ5">
            <v>5461</v>
          </cell>
        </row>
        <row r="6">
          <cell r="C6">
            <v>9904</v>
          </cell>
          <cell r="D6">
            <v>16595</v>
          </cell>
          <cell r="E6">
            <v>8688</v>
          </cell>
          <cell r="F6">
            <v>10447</v>
          </cell>
          <cell r="G6">
            <v>6844</v>
          </cell>
          <cell r="H6">
            <v>6207</v>
          </cell>
          <cell r="I6">
            <v>4135</v>
          </cell>
          <cell r="J6">
            <v>9106</v>
          </cell>
          <cell r="K6">
            <v>2679</v>
          </cell>
          <cell r="L6">
            <v>2602</v>
          </cell>
          <cell r="M6">
            <v>2876</v>
          </cell>
          <cell r="N6">
            <v>10369</v>
          </cell>
          <cell r="O6">
            <v>14143</v>
          </cell>
          <cell r="P6">
            <v>1943</v>
          </cell>
          <cell r="Q6">
            <v>17745</v>
          </cell>
          <cell r="R6">
            <v>3691</v>
          </cell>
          <cell r="S6">
            <v>3226</v>
          </cell>
          <cell r="T6">
            <v>3308</v>
          </cell>
          <cell r="U6">
            <v>8582</v>
          </cell>
          <cell r="V6">
            <v>6263</v>
          </cell>
          <cell r="W6">
            <v>4948</v>
          </cell>
          <cell r="X6">
            <v>5853</v>
          </cell>
          <cell r="Y6">
            <v>5288</v>
          </cell>
          <cell r="Z6">
            <v>2013</v>
          </cell>
          <cell r="AA6">
            <v>4605</v>
          </cell>
          <cell r="AB6">
            <v>4988</v>
          </cell>
          <cell r="AC6">
            <v>16629</v>
          </cell>
          <cell r="AD6">
            <v>4610</v>
          </cell>
          <cell r="AE6">
            <v>2668</v>
          </cell>
          <cell r="AF6">
            <v>3542</v>
          </cell>
          <cell r="AG6">
            <v>1583</v>
          </cell>
          <cell r="AH6">
            <v>2708</v>
          </cell>
          <cell r="AI6">
            <v>3895</v>
          </cell>
          <cell r="AJ6">
            <v>8454</v>
          </cell>
        </row>
        <row r="7">
          <cell r="C7" t="str">
            <v>Aceh</v>
          </cell>
          <cell r="D7" t="str">
            <v>Sumatera Utara</v>
          </cell>
          <cell r="E7" t="str">
            <v>Sumatera Barat</v>
          </cell>
          <cell r="F7" t="str">
            <v>Riau</v>
          </cell>
          <cell r="G7" t="str">
            <v>Jambi</v>
          </cell>
          <cell r="H7" t="str">
            <v>Sumatera Selatan</v>
          </cell>
          <cell r="I7" t="str">
            <v>Bengkulu</v>
          </cell>
          <cell r="J7" t="str">
            <v>Lampung</v>
          </cell>
          <cell r="K7" t="str">
            <v>Kepulauan Bangka Belitung</v>
          </cell>
          <cell r="L7" t="str">
            <v>Kepulauan Riau</v>
          </cell>
          <cell r="M7" t="str">
            <v>DKI Jakarta</v>
          </cell>
          <cell r="N7" t="str">
            <v>Jawa Barat</v>
          </cell>
          <cell r="O7" t="str">
            <v>Jawa Tengah</v>
          </cell>
          <cell r="P7" t="str">
            <v>DI Yogyakarta</v>
          </cell>
          <cell r="Q7" t="str">
            <v>Jawa Timur</v>
          </cell>
          <cell r="R7" t="str">
            <v>Banten</v>
          </cell>
          <cell r="S7" t="str">
            <v>Bali</v>
          </cell>
          <cell r="T7" t="str">
            <v>Nusa Tenggara Barat</v>
          </cell>
          <cell r="U7" t="str">
            <v>Nusa Tenggara Timur</v>
          </cell>
          <cell r="V7" t="str">
            <v>Kalimantan Barat</v>
          </cell>
          <cell r="W7" t="str">
            <v>Kalimantan Tengah</v>
          </cell>
          <cell r="X7" t="str">
            <v>Kalimantan Selatan</v>
          </cell>
          <cell r="Y7" t="str">
            <v>Kalimantan Timur</v>
          </cell>
          <cell r="Z7" t="str">
            <v>Kalimantan Utara</v>
          </cell>
          <cell r="AA7" t="str">
            <v>Sulawesi Utara</v>
          </cell>
          <cell r="AB7" t="str">
            <v>Sulawesi Tengah</v>
          </cell>
          <cell r="AC7" t="str">
            <v>Sulawesi Selatan</v>
          </cell>
          <cell r="AD7" t="str">
            <v>Sulawesi Tenggara</v>
          </cell>
          <cell r="AE7" t="str">
            <v>Gorontalo</v>
          </cell>
          <cell r="AF7" t="str">
            <v>Sulawesi Barat</v>
          </cell>
          <cell r="AG7" t="str">
            <v>Maluku</v>
          </cell>
          <cell r="AH7" t="str">
            <v>Maluku Utara</v>
          </cell>
          <cell r="AI7" t="str">
            <v>Papua Barat</v>
          </cell>
          <cell r="AJ7" t="str">
            <v>Papua</v>
          </cell>
        </row>
        <row r="8">
          <cell r="C8">
            <v>1579770</v>
          </cell>
          <cell r="D8">
            <v>7194030</v>
          </cell>
          <cell r="E8">
            <v>2403100</v>
          </cell>
          <cell r="F8">
            <v>2361150</v>
          </cell>
          <cell r="G8">
            <v>1054170</v>
          </cell>
          <cell r="H8">
            <v>2978860</v>
          </cell>
          <cell r="I8">
            <v>493950</v>
          </cell>
          <cell r="J8">
            <v>2425940</v>
          </cell>
          <cell r="K8">
            <v>535610</v>
          </cell>
          <cell r="L8">
            <v>2010300</v>
          </cell>
          <cell r="M8">
            <v>35061380</v>
          </cell>
          <cell r="N8">
            <v>34053600</v>
          </cell>
          <cell r="O8">
            <v>15315890</v>
          </cell>
          <cell r="P8">
            <v>1869770</v>
          </cell>
          <cell r="Q8">
            <v>24018690</v>
          </cell>
          <cell r="R8">
            <v>7955540</v>
          </cell>
          <cell r="S8">
            <v>3223940</v>
          </cell>
          <cell r="T8">
            <v>837170</v>
          </cell>
          <cell r="U8">
            <v>486910</v>
          </cell>
          <cell r="V8">
            <v>1434720</v>
          </cell>
          <cell r="W8">
            <v>649950</v>
          </cell>
          <cell r="X8">
            <v>1467130</v>
          </cell>
          <cell r="Y8">
            <v>2099600</v>
          </cell>
          <cell r="Z8">
            <v>177620</v>
          </cell>
          <cell r="AA8">
            <v>986620</v>
          </cell>
          <cell r="AB8">
            <v>574710</v>
          </cell>
          <cell r="AC8">
            <v>3246420</v>
          </cell>
          <cell r="AD8">
            <v>441080</v>
          </cell>
          <cell r="AE8">
            <v>236520</v>
          </cell>
          <cell r="AF8">
            <v>151520</v>
          </cell>
          <cell r="AG8">
            <v>336690</v>
          </cell>
          <cell r="AH8">
            <v>204670</v>
          </cell>
          <cell r="AI8">
            <v>305080</v>
          </cell>
          <cell r="AJ8">
            <v>522799.99999999994</v>
          </cell>
          <cell r="AK8">
            <v>860417083</v>
          </cell>
        </row>
        <row r="9">
          <cell r="C9">
            <v>1755060</v>
          </cell>
          <cell r="D9">
            <v>7809320</v>
          </cell>
          <cell r="E9">
            <v>2649080</v>
          </cell>
          <cell r="F9">
            <v>2723810</v>
          </cell>
          <cell r="G9">
            <v>860390</v>
          </cell>
          <cell r="H9">
            <v>3863120</v>
          </cell>
          <cell r="I9">
            <v>566950</v>
          </cell>
          <cell r="J9">
            <v>2793360</v>
          </cell>
          <cell r="K9">
            <v>664720</v>
          </cell>
          <cell r="L9">
            <v>2190040</v>
          </cell>
          <cell r="M9">
            <v>38168750</v>
          </cell>
          <cell r="N9">
            <v>36655280</v>
          </cell>
          <cell r="O9">
            <v>16600419.999999998</v>
          </cell>
          <cell r="P9">
            <v>2043750</v>
          </cell>
          <cell r="Q9">
            <v>26910180</v>
          </cell>
          <cell r="R9">
            <v>8457800</v>
          </cell>
          <cell r="S9">
            <v>3546600</v>
          </cell>
          <cell r="T9">
            <v>976390</v>
          </cell>
          <cell r="U9">
            <v>567320</v>
          </cell>
          <cell r="V9">
            <v>1603720</v>
          </cell>
          <cell r="W9">
            <v>752340</v>
          </cell>
          <cell r="X9">
            <v>1688440</v>
          </cell>
          <cell r="Y9">
            <v>2334000</v>
          </cell>
          <cell r="Z9">
            <v>168320</v>
          </cell>
          <cell r="AA9">
            <v>1087080</v>
          </cell>
          <cell r="AB9">
            <v>686190</v>
          </cell>
          <cell r="AC9">
            <v>3639630</v>
          </cell>
          <cell r="AD9">
            <v>528420</v>
          </cell>
          <cell r="AE9">
            <v>293130</v>
          </cell>
          <cell r="AF9">
            <v>177630</v>
          </cell>
          <cell r="AG9">
            <v>397460</v>
          </cell>
          <cell r="AH9">
            <v>235880</v>
          </cell>
          <cell r="AI9">
            <v>346650</v>
          </cell>
          <cell r="AJ9">
            <v>600670</v>
          </cell>
        </row>
        <row r="10">
          <cell r="C10">
            <v>1815040</v>
          </cell>
          <cell r="D10">
            <v>7917240</v>
          </cell>
          <cell r="E10">
            <v>2712850</v>
          </cell>
          <cell r="F10">
            <v>3597440</v>
          </cell>
          <cell r="G10">
            <v>955660</v>
          </cell>
          <cell r="H10">
            <v>4162090</v>
          </cell>
          <cell r="I10">
            <v>641520</v>
          </cell>
          <cell r="J10">
            <v>3182210</v>
          </cell>
          <cell r="K10">
            <v>721240</v>
          </cell>
          <cell r="L10">
            <v>2421920</v>
          </cell>
          <cell r="M10">
            <v>39092560</v>
          </cell>
          <cell r="N10">
            <v>18205080</v>
          </cell>
          <cell r="O10">
            <v>18205080</v>
          </cell>
          <cell r="P10">
            <v>2205790</v>
          </cell>
          <cell r="Q10">
            <v>28708110</v>
          </cell>
          <cell r="R10">
            <v>9750370</v>
          </cell>
          <cell r="S10">
            <v>3914320</v>
          </cell>
          <cell r="T10">
            <v>1133333</v>
          </cell>
          <cell r="U10">
            <v>639570</v>
          </cell>
          <cell r="V10">
            <v>1889390</v>
          </cell>
          <cell r="W10">
            <v>854780</v>
          </cell>
          <cell r="X10">
            <v>1880660</v>
          </cell>
          <cell r="Y10">
            <v>2731570</v>
          </cell>
          <cell r="Z10">
            <v>180740</v>
          </cell>
          <cell r="AA10">
            <v>1192520</v>
          </cell>
          <cell r="AB10">
            <v>758700</v>
          </cell>
          <cell r="AC10">
            <v>4156490</v>
          </cell>
          <cell r="AD10">
            <v>621640</v>
          </cell>
          <cell r="AE10">
            <v>328400</v>
          </cell>
          <cell r="AF10">
            <v>207590</v>
          </cell>
          <cell r="AG10">
            <v>469960</v>
          </cell>
          <cell r="AH10">
            <v>259100.00000000003</v>
          </cell>
          <cell r="AI10">
            <v>383990</v>
          </cell>
          <cell r="AJ10">
            <v>713260</v>
          </cell>
        </row>
        <row r="11">
          <cell r="C11">
            <v>1965550</v>
          </cell>
          <cell r="D11">
            <v>8271010</v>
          </cell>
          <cell r="E11">
            <v>3005260</v>
          </cell>
          <cell r="F11">
            <v>3338330</v>
          </cell>
          <cell r="G11">
            <v>1037450</v>
          </cell>
          <cell r="H11">
            <v>4477490</v>
          </cell>
          <cell r="I11">
            <v>729640</v>
          </cell>
          <cell r="J11">
            <v>3392440</v>
          </cell>
          <cell r="K11">
            <v>805430</v>
          </cell>
          <cell r="L11">
            <v>2618480</v>
          </cell>
          <cell r="M11">
            <v>43096460</v>
          </cell>
          <cell r="N11">
            <v>19631460</v>
          </cell>
          <cell r="O11">
            <v>19631460</v>
          </cell>
          <cell r="P11">
            <v>2369600</v>
          </cell>
          <cell r="Q11">
            <v>30523980</v>
          </cell>
          <cell r="R11">
            <v>8562970</v>
          </cell>
          <cell r="S11">
            <v>4335030</v>
          </cell>
          <cell r="T11">
            <v>1291470</v>
          </cell>
          <cell r="U11">
            <v>702260</v>
          </cell>
          <cell r="V11">
            <v>1862440</v>
          </cell>
          <cell r="W11">
            <v>970160</v>
          </cell>
          <cell r="X11">
            <v>2092230</v>
          </cell>
          <cell r="Y11">
            <v>2815550</v>
          </cell>
          <cell r="Z11">
            <v>199370</v>
          </cell>
          <cell r="AA11">
            <v>1240320</v>
          </cell>
          <cell r="AB11">
            <v>865770</v>
          </cell>
          <cell r="AC11">
            <v>4339220</v>
          </cell>
          <cell r="AD11">
            <v>670710</v>
          </cell>
          <cell r="AE11">
            <v>366080</v>
          </cell>
          <cell r="AF11">
            <v>258029.99999999997</v>
          </cell>
          <cell r="AG11">
            <v>480080</v>
          </cell>
          <cell r="AH11">
            <v>309370</v>
          </cell>
          <cell r="AI11">
            <v>430630</v>
          </cell>
          <cell r="AJ11">
            <v>724780</v>
          </cell>
        </row>
        <row r="12">
          <cell r="C12">
            <v>2119000</v>
          </cell>
          <cell r="D12">
            <v>8703670</v>
          </cell>
          <cell r="E12">
            <v>3063280</v>
          </cell>
          <cell r="F12">
            <v>3586450</v>
          </cell>
          <cell r="G12">
            <v>1083790</v>
          </cell>
          <cell r="H12">
            <v>4783020</v>
          </cell>
          <cell r="I12">
            <v>785430</v>
          </cell>
          <cell r="J12">
            <v>3571000</v>
          </cell>
          <cell r="K12">
            <v>861520</v>
          </cell>
          <cell r="L12">
            <v>2694790</v>
          </cell>
          <cell r="M12">
            <v>44071430</v>
          </cell>
          <cell r="N12">
            <v>20408190</v>
          </cell>
          <cell r="O12">
            <v>20408190</v>
          </cell>
          <cell r="P12">
            <v>2484160</v>
          </cell>
          <cell r="Q12">
            <v>30824810</v>
          </cell>
          <cell r="R12">
            <v>8575100</v>
          </cell>
          <cell r="S12">
            <v>4594180</v>
          </cell>
          <cell r="T12">
            <v>1402300</v>
          </cell>
          <cell r="U12">
            <v>749760</v>
          </cell>
          <cell r="V12">
            <v>1989630</v>
          </cell>
          <cell r="W12">
            <v>1048640</v>
          </cell>
          <cell r="X12">
            <v>2187640</v>
          </cell>
          <cell r="Y12">
            <v>3007300</v>
          </cell>
          <cell r="Z12">
            <v>206500</v>
          </cell>
          <cell r="AA12">
            <v>1302580</v>
          </cell>
          <cell r="AB12">
            <v>948780</v>
          </cell>
          <cell r="AC12">
            <v>4479460</v>
          </cell>
          <cell r="AD12">
            <v>703590</v>
          </cell>
          <cell r="AE12">
            <v>398820</v>
          </cell>
          <cell r="AF12">
            <v>258700</v>
          </cell>
          <cell r="AG12">
            <v>509510</v>
          </cell>
          <cell r="AH12">
            <v>329440</v>
          </cell>
          <cell r="AI12">
            <v>455580</v>
          </cell>
          <cell r="AJ12">
            <v>763320</v>
          </cell>
        </row>
        <row r="13">
          <cell r="C13" t="str">
            <v>Aceh</v>
          </cell>
          <cell r="D13" t="str">
            <v>Sumatera Utara</v>
          </cell>
          <cell r="E13" t="str">
            <v>Sumatera Barat</v>
          </cell>
          <cell r="F13" t="str">
            <v>Riau</v>
          </cell>
          <cell r="G13" t="str">
            <v>Jambi</v>
          </cell>
          <cell r="H13" t="str">
            <v>Sumatera Selatan</v>
          </cell>
          <cell r="I13" t="str">
            <v>Bengkulu</v>
          </cell>
          <cell r="J13" t="str">
            <v>Lampung</v>
          </cell>
          <cell r="K13" t="str">
            <v>Kepulauan Bangka Belitung</v>
          </cell>
          <cell r="L13" t="str">
            <v>Kepulauan Riau</v>
          </cell>
          <cell r="M13" t="str">
            <v>DKI Jakarta</v>
          </cell>
          <cell r="N13" t="str">
            <v>Jawa Barat</v>
          </cell>
          <cell r="O13" t="str">
            <v>Jawa Tengah</v>
          </cell>
          <cell r="P13" t="str">
            <v>DI Yogyakarta</v>
          </cell>
          <cell r="Q13" t="str">
            <v>Jawa Timur</v>
          </cell>
          <cell r="R13" t="str">
            <v>Banten</v>
          </cell>
          <cell r="S13" t="str">
            <v>Bali</v>
          </cell>
          <cell r="T13" t="str">
            <v>Nusa Tenggara Barat</v>
          </cell>
          <cell r="U13" t="str">
            <v>Nusa Tenggara Timur</v>
          </cell>
          <cell r="V13" t="str">
            <v>Kalimantan Barat</v>
          </cell>
          <cell r="W13" t="str">
            <v>Kalimantan Tengah</v>
          </cell>
          <cell r="X13" t="str">
            <v>Kalimantan Selatan</v>
          </cell>
          <cell r="Y13" t="str">
            <v>Kalimantan Timur</v>
          </cell>
          <cell r="Z13" t="str">
            <v>Kalimantan Utara</v>
          </cell>
          <cell r="AA13" t="str">
            <v>Sulawesi Utara</v>
          </cell>
          <cell r="AB13" t="str">
            <v>Sulawesi Tengah</v>
          </cell>
          <cell r="AC13" t="str">
            <v>Sulawesi Selatan</v>
          </cell>
          <cell r="AD13" t="str">
            <v>Sulawesi Tenggara</v>
          </cell>
          <cell r="AE13" t="str">
            <v>Gorontalo</v>
          </cell>
          <cell r="AF13" t="str">
            <v>Sulawesi Barat</v>
          </cell>
          <cell r="AG13" t="str">
            <v>Maluku</v>
          </cell>
          <cell r="AH13" t="str">
            <v>Maluku Utara</v>
          </cell>
          <cell r="AI13" t="str">
            <v>Papua Barat</v>
          </cell>
          <cell r="AJ13" t="str">
            <v>Papua</v>
          </cell>
        </row>
        <row r="14">
          <cell r="C14">
            <v>27222</v>
          </cell>
          <cell r="D14">
            <v>211151</v>
          </cell>
          <cell r="E14">
            <v>47851</v>
          </cell>
          <cell r="F14">
            <v>12388</v>
          </cell>
          <cell r="G14">
            <v>23855</v>
          </cell>
          <cell r="H14">
            <v>88604</v>
          </cell>
          <cell r="I14">
            <v>12950</v>
          </cell>
          <cell r="J14">
            <v>14828</v>
          </cell>
          <cell r="K14">
            <v>3679</v>
          </cell>
          <cell r="L14">
            <v>66000</v>
          </cell>
          <cell r="M14">
            <v>352159</v>
          </cell>
          <cell r="N14">
            <v>273701</v>
          </cell>
          <cell r="O14">
            <v>248190</v>
          </cell>
          <cell r="P14">
            <v>22416</v>
          </cell>
          <cell r="Q14">
            <v>377577</v>
          </cell>
          <cell r="R14">
            <v>152087</v>
          </cell>
          <cell r="S14">
            <v>104204</v>
          </cell>
          <cell r="T14">
            <v>44270</v>
          </cell>
          <cell r="U14">
            <v>22914</v>
          </cell>
          <cell r="V14">
            <v>37000</v>
          </cell>
          <cell r="W14">
            <v>23282</v>
          </cell>
          <cell r="X14">
            <v>64191</v>
          </cell>
          <cell r="Y14">
            <v>102392</v>
          </cell>
          <cell r="AA14">
            <v>17498</v>
          </cell>
          <cell r="AB14">
            <v>17133</v>
          </cell>
          <cell r="AC14">
            <v>72553</v>
          </cell>
          <cell r="AD14">
            <v>10808</v>
          </cell>
          <cell r="AE14">
            <v>9600</v>
          </cell>
          <cell r="AF14">
            <v>4578</v>
          </cell>
          <cell r="AG14">
            <v>7319</v>
          </cell>
          <cell r="AH14">
            <v>9551</v>
          </cell>
          <cell r="AI14">
            <v>3940</v>
          </cell>
          <cell r="AJ14">
            <v>12467</v>
          </cell>
          <cell r="AK14">
            <v>14871089</v>
          </cell>
        </row>
        <row r="15">
          <cell r="C15">
            <v>18456</v>
          </cell>
          <cell r="D15">
            <v>233677</v>
          </cell>
          <cell r="E15">
            <v>54306</v>
          </cell>
          <cell r="F15">
            <v>14484</v>
          </cell>
          <cell r="G15">
            <v>26333</v>
          </cell>
          <cell r="H15">
            <v>144920</v>
          </cell>
          <cell r="I15">
            <v>14531</v>
          </cell>
          <cell r="J15">
            <v>16287</v>
          </cell>
          <cell r="K15">
            <v>4775</v>
          </cell>
          <cell r="L15">
            <v>66894</v>
          </cell>
          <cell r="M15">
            <v>369203</v>
          </cell>
          <cell r="N15">
            <v>303721</v>
          </cell>
          <cell r="O15">
            <v>266993</v>
          </cell>
          <cell r="P15">
            <v>23699</v>
          </cell>
          <cell r="Q15">
            <v>398568</v>
          </cell>
          <cell r="R15">
            <v>151949</v>
          </cell>
          <cell r="S15">
            <v>113419</v>
          </cell>
          <cell r="T15">
            <v>46160</v>
          </cell>
          <cell r="U15">
            <v>25353</v>
          </cell>
          <cell r="V15">
            <v>39524</v>
          </cell>
          <cell r="W15">
            <v>24751</v>
          </cell>
          <cell r="X15">
            <v>68231</v>
          </cell>
          <cell r="Y15">
            <v>107480</v>
          </cell>
          <cell r="AA15">
            <v>18633</v>
          </cell>
          <cell r="AB15">
            <v>18646</v>
          </cell>
          <cell r="AC15">
            <v>76518</v>
          </cell>
          <cell r="AD15">
            <v>11075</v>
          </cell>
          <cell r="AE15">
            <v>11297</v>
          </cell>
          <cell r="AF15">
            <v>5356</v>
          </cell>
          <cell r="AG15">
            <v>7114</v>
          </cell>
          <cell r="AH15">
            <v>10303</v>
          </cell>
          <cell r="AI15">
            <v>3550</v>
          </cell>
          <cell r="AJ15">
            <v>13927</v>
          </cell>
        </row>
        <row r="16">
          <cell r="C16">
            <v>18752</v>
          </cell>
          <cell r="D16">
            <v>232517</v>
          </cell>
          <cell r="E16">
            <v>56817</v>
          </cell>
          <cell r="F16">
            <v>157575</v>
          </cell>
          <cell r="G16">
            <v>23213</v>
          </cell>
          <cell r="H16">
            <v>113494</v>
          </cell>
          <cell r="I16">
            <v>14473</v>
          </cell>
          <cell r="J16">
            <v>14798</v>
          </cell>
          <cell r="K16">
            <v>4050</v>
          </cell>
          <cell r="L16">
            <v>73920</v>
          </cell>
          <cell r="M16">
            <v>369440</v>
          </cell>
          <cell r="N16">
            <v>247968</v>
          </cell>
          <cell r="O16">
            <v>283336</v>
          </cell>
          <cell r="P16">
            <v>20870</v>
          </cell>
          <cell r="Q16">
            <v>435745</v>
          </cell>
          <cell r="R16">
            <v>306305</v>
          </cell>
          <cell r="S16">
            <v>145400</v>
          </cell>
          <cell r="T16">
            <v>48020</v>
          </cell>
          <cell r="U16">
            <v>27354</v>
          </cell>
          <cell r="V16">
            <v>40786</v>
          </cell>
          <cell r="W16">
            <v>26236</v>
          </cell>
          <cell r="X16">
            <v>82114</v>
          </cell>
          <cell r="Y16">
            <v>106778</v>
          </cell>
          <cell r="Z16">
            <v>8894</v>
          </cell>
          <cell r="AA16">
            <v>19190</v>
          </cell>
          <cell r="AB16">
            <v>20698</v>
          </cell>
          <cell r="AC16">
            <v>86792</v>
          </cell>
          <cell r="AD16">
            <v>10988</v>
          </cell>
          <cell r="AE16">
            <v>10129</v>
          </cell>
          <cell r="AF16">
            <v>5250</v>
          </cell>
          <cell r="AG16">
            <v>7209</v>
          </cell>
          <cell r="AH16">
            <v>4784</v>
          </cell>
          <cell r="AI16">
            <v>3923</v>
          </cell>
          <cell r="AJ16">
            <v>14025</v>
          </cell>
        </row>
        <row r="17">
          <cell r="C17">
            <v>19840</v>
          </cell>
          <cell r="D17">
            <v>278500</v>
          </cell>
          <cell r="E17">
            <v>60122</v>
          </cell>
          <cell r="F17">
            <v>14869</v>
          </cell>
          <cell r="G17">
            <v>22777</v>
          </cell>
          <cell r="H17">
            <v>113447</v>
          </cell>
          <cell r="I17">
            <v>14630</v>
          </cell>
          <cell r="J17">
            <v>15252</v>
          </cell>
          <cell r="K17">
            <v>4714</v>
          </cell>
          <cell r="L17">
            <v>78217</v>
          </cell>
          <cell r="M17">
            <v>323244</v>
          </cell>
          <cell r="N17">
            <v>312993</v>
          </cell>
          <cell r="O17">
            <v>305526</v>
          </cell>
          <cell r="P17">
            <v>25596</v>
          </cell>
          <cell r="Q17">
            <v>452749</v>
          </cell>
          <cell r="R17">
            <v>196970</v>
          </cell>
          <cell r="S17">
            <v>151144</v>
          </cell>
          <cell r="T17">
            <v>49918</v>
          </cell>
          <cell r="U17">
            <v>27041</v>
          </cell>
          <cell r="V17">
            <v>47447</v>
          </cell>
          <cell r="W17">
            <v>23844</v>
          </cell>
          <cell r="X17">
            <v>82591</v>
          </cell>
          <cell r="Y17">
            <v>119237</v>
          </cell>
          <cell r="Z17">
            <v>12882</v>
          </cell>
          <cell r="AA17">
            <v>17906</v>
          </cell>
          <cell r="AB17">
            <v>18134</v>
          </cell>
          <cell r="AC17">
            <v>102942</v>
          </cell>
          <cell r="AD17">
            <v>10747</v>
          </cell>
          <cell r="AE17">
            <v>11715</v>
          </cell>
          <cell r="AF17">
            <v>5610</v>
          </cell>
          <cell r="AG17">
            <v>6859</v>
          </cell>
          <cell r="AH17">
            <v>6019</v>
          </cell>
          <cell r="AI17">
            <v>3912</v>
          </cell>
          <cell r="AJ17">
            <v>24714</v>
          </cell>
        </row>
        <row r="18">
          <cell r="C18">
            <v>35733</v>
          </cell>
          <cell r="D18">
            <v>307813</v>
          </cell>
          <cell r="E18">
            <v>71510</v>
          </cell>
          <cell r="F18">
            <v>17825</v>
          </cell>
          <cell r="G18">
            <v>46374</v>
          </cell>
          <cell r="H18">
            <v>161960</v>
          </cell>
          <cell r="I18">
            <v>16099</v>
          </cell>
          <cell r="J18">
            <v>17685</v>
          </cell>
          <cell r="K18">
            <v>4026</v>
          </cell>
          <cell r="L18">
            <v>100514</v>
          </cell>
          <cell r="M18">
            <v>451614</v>
          </cell>
          <cell r="N18">
            <v>338706</v>
          </cell>
          <cell r="O18">
            <v>394527</v>
          </cell>
          <cell r="P18">
            <v>27299</v>
          </cell>
          <cell r="Q18">
            <v>634826</v>
          </cell>
          <cell r="R18">
            <v>228983</v>
          </cell>
          <cell r="S18">
            <v>111075</v>
          </cell>
          <cell r="T18">
            <v>56432</v>
          </cell>
          <cell r="U18">
            <v>33294</v>
          </cell>
          <cell r="V18">
            <v>49128</v>
          </cell>
          <cell r="W18">
            <v>32904</v>
          </cell>
          <cell r="X18">
            <v>87641</v>
          </cell>
          <cell r="Y18">
            <v>149794</v>
          </cell>
          <cell r="Z18">
            <v>15674</v>
          </cell>
          <cell r="AA18">
            <v>21918</v>
          </cell>
          <cell r="AB18">
            <v>13058</v>
          </cell>
          <cell r="AC18">
            <v>147282</v>
          </cell>
          <cell r="AD18">
            <v>14153</v>
          </cell>
          <cell r="AE18">
            <v>14321</v>
          </cell>
          <cell r="AF18">
            <v>6160</v>
          </cell>
          <cell r="AG18">
            <v>12368</v>
          </cell>
          <cell r="AH18">
            <v>15811</v>
          </cell>
          <cell r="AI18">
            <v>6276</v>
          </cell>
          <cell r="AJ18">
            <v>15864</v>
          </cell>
        </row>
        <row r="19">
          <cell r="C19" t="str">
            <v>Aceh</v>
          </cell>
          <cell r="D19" t="str">
            <v>Sumatera Utara</v>
          </cell>
          <cell r="E19" t="str">
            <v>Sumatera Barat</v>
          </cell>
          <cell r="F19" t="str">
            <v>Riau</v>
          </cell>
          <cell r="G19" t="str">
            <v>Jambi</v>
          </cell>
          <cell r="H19" t="str">
            <v>Sumatera Selatan</v>
          </cell>
          <cell r="I19" t="str">
            <v>Bengkulu</v>
          </cell>
          <cell r="J19" t="str">
            <v>Lampung</v>
          </cell>
          <cell r="K19" t="str">
            <v>Kepulauan Bangka Belitung</v>
          </cell>
          <cell r="L19" t="str">
            <v>Kepulauan Riau</v>
          </cell>
          <cell r="M19" t="str">
            <v>DKI Jakarta</v>
          </cell>
          <cell r="N19" t="str">
            <v>Jawa Barat</v>
          </cell>
          <cell r="O19" t="str">
            <v>Jawa Tengah</v>
          </cell>
          <cell r="P19" t="str">
            <v>DI Yogyakarta</v>
          </cell>
          <cell r="Q19" t="str">
            <v>Jawa Timur</v>
          </cell>
          <cell r="R19" t="str">
            <v>Banten</v>
          </cell>
          <cell r="S19" t="str">
            <v>Bali</v>
          </cell>
          <cell r="T19" t="str">
            <v>Nusa Tenggara Barat</v>
          </cell>
          <cell r="U19" t="str">
            <v>Nusa Tenggara Timur</v>
          </cell>
          <cell r="V19" t="str">
            <v>Kalimantan Barat</v>
          </cell>
          <cell r="W19" t="str">
            <v>Kalimantan Tengah</v>
          </cell>
          <cell r="X19" t="str">
            <v>Kalimantan Selatan</v>
          </cell>
          <cell r="Y19" t="str">
            <v>Kalimantan Timur</v>
          </cell>
          <cell r="Z19" t="str">
            <v>Kalimantan Utara</v>
          </cell>
          <cell r="AA19" t="str">
            <v>Sulawesi Utara</v>
          </cell>
          <cell r="AB19" t="str">
            <v>Sulawesi Tengah</v>
          </cell>
          <cell r="AC19" t="str">
            <v>Sulawesi Selatan</v>
          </cell>
          <cell r="AD19" t="str">
            <v>Sulawesi Tenggara</v>
          </cell>
          <cell r="AE19" t="str">
            <v>Gorontalo</v>
          </cell>
          <cell r="AF19" t="str">
            <v>Sulawesi Barat</v>
          </cell>
          <cell r="AG19" t="str">
            <v>Maluku</v>
          </cell>
          <cell r="AH19" t="str">
            <v>Maluku Utara</v>
          </cell>
          <cell r="AI19" t="str">
            <v>Papua Barat</v>
          </cell>
          <cell r="AJ19" t="str">
            <v>Papua</v>
          </cell>
        </row>
        <row r="20">
          <cell r="C20">
            <v>554055</v>
          </cell>
          <cell r="D20">
            <v>564565</v>
          </cell>
          <cell r="E20">
            <v>640348</v>
          </cell>
          <cell r="F20">
            <v>754634</v>
          </cell>
          <cell r="G20">
            <v>586786</v>
          </cell>
          <cell r="H20">
            <v>519312</v>
          </cell>
          <cell r="I20">
            <v>532692</v>
          </cell>
          <cell r="J20">
            <v>490180</v>
          </cell>
          <cell r="K20">
            <v>736645</v>
          </cell>
          <cell r="L20">
            <v>904790</v>
          </cell>
          <cell r="M20">
            <v>1355688</v>
          </cell>
          <cell r="N20">
            <v>608708</v>
          </cell>
          <cell r="O20">
            <v>463907</v>
          </cell>
          <cell r="P20">
            <v>625043</v>
          </cell>
          <cell r="Q20">
            <v>486426</v>
          </cell>
          <cell r="R20">
            <v>693987</v>
          </cell>
          <cell r="S20">
            <v>785622</v>
          </cell>
          <cell r="T20">
            <v>444630</v>
          </cell>
          <cell r="U20">
            <v>384025</v>
          </cell>
          <cell r="V20">
            <v>586732</v>
          </cell>
          <cell r="W20">
            <v>642867</v>
          </cell>
          <cell r="X20">
            <v>699417</v>
          </cell>
          <cell r="Y20">
            <v>894044</v>
          </cell>
          <cell r="AA20">
            <v>617669</v>
          </cell>
          <cell r="AB20">
            <v>539076</v>
          </cell>
          <cell r="AC20">
            <v>506323</v>
          </cell>
          <cell r="AD20">
            <v>480285</v>
          </cell>
          <cell r="AE20">
            <v>516247</v>
          </cell>
          <cell r="AF20">
            <v>381790</v>
          </cell>
          <cell r="AG20">
            <v>564711</v>
          </cell>
          <cell r="AH20">
            <v>529906</v>
          </cell>
          <cell r="AI20">
            <v>750381</v>
          </cell>
          <cell r="AJ20">
            <v>556491</v>
          </cell>
          <cell r="AK20">
            <v>123011754</v>
          </cell>
        </row>
        <row r="21">
          <cell r="C21">
            <v>584100</v>
          </cell>
          <cell r="D21">
            <v>599060</v>
          </cell>
          <cell r="E21">
            <v>681391</v>
          </cell>
          <cell r="F21">
            <v>836550</v>
          </cell>
          <cell r="G21">
            <v>623378</v>
          </cell>
          <cell r="H21">
            <v>598062</v>
          </cell>
          <cell r="I21">
            <v>565559</v>
          </cell>
          <cell r="J21">
            <v>517710</v>
          </cell>
          <cell r="K21">
            <v>818697</v>
          </cell>
          <cell r="L21">
            <v>997793</v>
          </cell>
          <cell r="M21">
            <v>1403098</v>
          </cell>
          <cell r="N21">
            <v>651026</v>
          </cell>
          <cell r="O21">
            <v>502220</v>
          </cell>
          <cell r="P21">
            <v>700296</v>
          </cell>
          <cell r="Q21">
            <v>498094</v>
          </cell>
          <cell r="R21">
            <v>719447</v>
          </cell>
          <cell r="S21">
            <v>885942</v>
          </cell>
          <cell r="T21">
            <v>484661</v>
          </cell>
          <cell r="U21">
            <v>397111</v>
          </cell>
          <cell r="V21">
            <v>613273</v>
          </cell>
          <cell r="W21">
            <v>699727</v>
          </cell>
          <cell r="X21">
            <v>751833</v>
          </cell>
          <cell r="Y21">
            <v>949152</v>
          </cell>
          <cell r="Z21" t="str">
            <v>-</v>
          </cell>
          <cell r="AA21">
            <v>686099</v>
          </cell>
          <cell r="AB21">
            <v>584341</v>
          </cell>
          <cell r="AC21">
            <v>553324</v>
          </cell>
          <cell r="AD21">
            <v>531498</v>
          </cell>
          <cell r="AE21">
            <v>542220</v>
          </cell>
          <cell r="AF21">
            <v>416912</v>
          </cell>
          <cell r="AG21">
            <v>597163</v>
          </cell>
          <cell r="AH21">
            <v>562421</v>
          </cell>
          <cell r="AI21">
            <v>700639</v>
          </cell>
          <cell r="AJ21">
            <v>602751</v>
          </cell>
        </row>
        <row r="22">
          <cell r="C22">
            <v>627381</v>
          </cell>
          <cell r="D22">
            <v>656133</v>
          </cell>
          <cell r="E22">
            <v>757809</v>
          </cell>
          <cell r="F22">
            <v>879801</v>
          </cell>
          <cell r="G22">
            <v>682409</v>
          </cell>
          <cell r="H22">
            <v>643332</v>
          </cell>
          <cell r="I22">
            <v>654451</v>
          </cell>
          <cell r="J22">
            <v>573634</v>
          </cell>
          <cell r="K22">
            <v>939726</v>
          </cell>
          <cell r="L22">
            <v>1100265</v>
          </cell>
          <cell r="M22">
            <v>1528429</v>
          </cell>
          <cell r="N22">
            <v>726828</v>
          </cell>
          <cell r="O22">
            <v>559713</v>
          </cell>
          <cell r="P22">
            <v>777409</v>
          </cell>
          <cell r="Q22">
            <v>571752</v>
          </cell>
          <cell r="R22">
            <v>799876</v>
          </cell>
          <cell r="S22">
            <v>1008900</v>
          </cell>
          <cell r="T22">
            <v>547748</v>
          </cell>
          <cell r="U22">
            <v>432053</v>
          </cell>
          <cell r="V22">
            <v>672211</v>
          </cell>
          <cell r="W22">
            <v>784864</v>
          </cell>
          <cell r="X22">
            <v>813926</v>
          </cell>
          <cell r="Y22">
            <v>1065917</v>
          </cell>
          <cell r="Z22" t="str">
            <v>-</v>
          </cell>
          <cell r="AA22">
            <v>755755</v>
          </cell>
          <cell r="AB22">
            <v>648554</v>
          </cell>
          <cell r="AC22">
            <v>599462</v>
          </cell>
          <cell r="AD22">
            <v>566489</v>
          </cell>
          <cell r="AE22">
            <v>580271</v>
          </cell>
          <cell r="AF22">
            <v>476458</v>
          </cell>
          <cell r="AG22">
            <v>649515</v>
          </cell>
          <cell r="AH22">
            <v>608016</v>
          </cell>
          <cell r="AI22">
            <v>806825</v>
          </cell>
          <cell r="AJ22">
            <v>675911</v>
          </cell>
        </row>
        <row r="23">
          <cell r="C23">
            <v>679850</v>
          </cell>
          <cell r="D23">
            <v>699267</v>
          </cell>
          <cell r="E23">
            <v>812980</v>
          </cell>
          <cell r="F23">
            <v>915106</v>
          </cell>
          <cell r="G23">
            <v>721001</v>
          </cell>
          <cell r="H23">
            <v>730600</v>
          </cell>
          <cell r="I23">
            <v>705831</v>
          </cell>
          <cell r="J23">
            <v>628510</v>
          </cell>
          <cell r="K23">
            <v>1047711</v>
          </cell>
          <cell r="L23">
            <v>1271562</v>
          </cell>
          <cell r="M23">
            <v>1708275</v>
          </cell>
          <cell r="N23">
            <v>793816</v>
          </cell>
          <cell r="O23">
            <v>626045</v>
          </cell>
          <cell r="P23">
            <v>780346</v>
          </cell>
          <cell r="Q23">
            <v>659839</v>
          </cell>
          <cell r="R23">
            <v>900764</v>
          </cell>
          <cell r="S23">
            <v>1077879</v>
          </cell>
          <cell r="T23">
            <v>636019</v>
          </cell>
          <cell r="U23">
            <v>493088</v>
          </cell>
          <cell r="V23">
            <v>786711</v>
          </cell>
          <cell r="W23">
            <v>900699</v>
          </cell>
          <cell r="X23">
            <v>880425</v>
          </cell>
          <cell r="Y23">
            <v>1127400</v>
          </cell>
          <cell r="AA23">
            <v>795035</v>
          </cell>
          <cell r="AB23">
            <v>700073</v>
          </cell>
          <cell r="AC23">
            <v>644298</v>
          </cell>
          <cell r="AD23">
            <v>600621</v>
          </cell>
          <cell r="AE23">
            <v>644011</v>
          </cell>
          <cell r="AF23">
            <v>518724</v>
          </cell>
          <cell r="AG23">
            <v>748665</v>
          </cell>
          <cell r="AH23">
            <v>702390</v>
          </cell>
          <cell r="AI23">
            <v>902298</v>
          </cell>
          <cell r="AJ23">
            <v>700025</v>
          </cell>
        </row>
        <row r="24">
          <cell r="C24">
            <v>752118</v>
          </cell>
          <cell r="D24">
            <v>775189</v>
          </cell>
          <cell r="E24">
            <v>894703</v>
          </cell>
          <cell r="F24">
            <v>1005509</v>
          </cell>
          <cell r="G24">
            <v>840696</v>
          </cell>
          <cell r="H24">
            <v>731429</v>
          </cell>
          <cell r="I24">
            <v>811077</v>
          </cell>
          <cell r="J24">
            <v>741206</v>
          </cell>
          <cell r="K24">
            <v>1118101</v>
          </cell>
          <cell r="L24">
            <v>1344712</v>
          </cell>
          <cell r="M24">
            <v>1773431</v>
          </cell>
          <cell r="N24">
            <v>896895</v>
          </cell>
          <cell r="O24">
            <v>695856</v>
          </cell>
          <cell r="P24">
            <v>928602</v>
          </cell>
          <cell r="Q24">
            <v>830472</v>
          </cell>
          <cell r="R24">
            <v>1032346</v>
          </cell>
          <cell r="S24">
            <v>1045145</v>
          </cell>
          <cell r="T24">
            <v>668499</v>
          </cell>
          <cell r="U24">
            <v>533891</v>
          </cell>
          <cell r="V24">
            <v>783050</v>
          </cell>
          <cell r="W24">
            <v>920786</v>
          </cell>
          <cell r="X24">
            <v>956156</v>
          </cell>
          <cell r="Y24">
            <v>1193642</v>
          </cell>
          <cell r="Z24">
            <v>1044605</v>
          </cell>
          <cell r="AA24">
            <v>820426</v>
          </cell>
          <cell r="AB24">
            <v>760612</v>
          </cell>
          <cell r="AC24">
            <v>746767</v>
          </cell>
          <cell r="AD24">
            <v>673488</v>
          </cell>
          <cell r="AE24">
            <v>667401</v>
          </cell>
          <cell r="AF24">
            <v>615491</v>
          </cell>
          <cell r="AG24">
            <v>794355</v>
          </cell>
          <cell r="AH24">
            <v>789896</v>
          </cell>
          <cell r="AI24">
            <v>1030232</v>
          </cell>
          <cell r="AJ24">
            <v>829753</v>
          </cell>
        </row>
        <row r="25">
          <cell r="C25" t="str">
            <v>Aceh</v>
          </cell>
          <cell r="D25" t="str">
            <v>Sumatera Utara</v>
          </cell>
          <cell r="E25" t="str">
            <v>Sumatera Barat</v>
          </cell>
          <cell r="F25" t="str">
            <v>Riau</v>
          </cell>
          <cell r="G25" t="str">
            <v>Jambi</v>
          </cell>
          <cell r="H25" t="str">
            <v>Sumatera Selatan</v>
          </cell>
          <cell r="I25" t="str">
            <v>Bengkulu</v>
          </cell>
          <cell r="J25" t="str">
            <v>Lampung</v>
          </cell>
          <cell r="K25" t="str">
            <v>Kepulauan Bangka Belitung</v>
          </cell>
          <cell r="L25" t="str">
            <v>Kepulauan Riau</v>
          </cell>
          <cell r="M25" t="str">
            <v>DKI Jakarta</v>
          </cell>
          <cell r="N25" t="str">
            <v>Jawa Barat</v>
          </cell>
          <cell r="O25" t="str">
            <v>Jawa Tengah</v>
          </cell>
          <cell r="P25" t="str">
            <v>DI Yogyakarta</v>
          </cell>
          <cell r="Q25" t="str">
            <v>Jawa Timur</v>
          </cell>
          <cell r="R25" t="str">
            <v>Banten</v>
          </cell>
          <cell r="S25" t="str">
            <v>Bali</v>
          </cell>
          <cell r="T25" t="str">
            <v>Nusa Tenggara Barat</v>
          </cell>
          <cell r="U25" t="str">
            <v>Nusa Tenggara Timur</v>
          </cell>
          <cell r="V25" t="str">
            <v>Kalimantan Barat</v>
          </cell>
          <cell r="W25" t="str">
            <v>Kalimantan Tengah</v>
          </cell>
          <cell r="X25" t="str">
            <v>Kalimantan Selatan</v>
          </cell>
          <cell r="Y25" t="str">
            <v>Kalimantan Timur</v>
          </cell>
          <cell r="Z25" t="str">
            <v>Kalimantan Utara</v>
          </cell>
          <cell r="AA25" t="str">
            <v>Sulawesi Utara</v>
          </cell>
          <cell r="AB25" t="str">
            <v>Sulawesi Tengah</v>
          </cell>
          <cell r="AC25" t="str">
            <v>Sulawesi Selatan</v>
          </cell>
          <cell r="AD25" t="str">
            <v>Sulawesi Tenggara</v>
          </cell>
          <cell r="AE25" t="str">
            <v>Gorontalo</v>
          </cell>
          <cell r="AF25" t="str">
            <v>Sulawesi Barat</v>
          </cell>
          <cell r="AG25" t="str">
            <v>Maluku</v>
          </cell>
          <cell r="AH25" t="str">
            <v>Maluku Utara</v>
          </cell>
          <cell r="AI25" t="str">
            <v>Papua Barat</v>
          </cell>
          <cell r="AJ25" t="str">
            <v>Papua</v>
          </cell>
        </row>
        <row r="26">
          <cell r="C26">
            <v>22455.5</v>
          </cell>
          <cell r="D26">
            <v>753701.5</v>
          </cell>
          <cell r="E26">
            <v>22929.5</v>
          </cell>
          <cell r="F26">
            <v>212338.5</v>
          </cell>
          <cell r="G26">
            <v>19472.5</v>
          </cell>
          <cell r="H26">
            <v>557323.4</v>
          </cell>
          <cell r="I26">
            <v>43055.6</v>
          </cell>
          <cell r="J26">
            <v>79497.5</v>
          </cell>
          <cell r="K26">
            <v>146049.80000000002</v>
          </cell>
          <cell r="L26">
            <v>219737</v>
          </cell>
          <cell r="M26">
            <v>4824078.8</v>
          </cell>
          <cell r="N26">
            <v>3839359.5999999996</v>
          </cell>
          <cell r="O26">
            <v>174964.9</v>
          </cell>
          <cell r="P26">
            <v>2407</v>
          </cell>
          <cell r="Q26">
            <v>1312039.6000000001</v>
          </cell>
          <cell r="R26">
            <v>2171692</v>
          </cell>
          <cell r="S26">
            <v>482085</v>
          </cell>
          <cell r="T26">
            <v>465075.89999999997</v>
          </cell>
          <cell r="U26">
            <v>5491.6</v>
          </cell>
          <cell r="V26">
            <v>500697.8</v>
          </cell>
          <cell r="W26">
            <v>543657.19999999995</v>
          </cell>
          <cell r="X26">
            <v>272052.59999999998</v>
          </cell>
          <cell r="Y26">
            <v>602437.6</v>
          </cell>
          <cell r="AA26">
            <v>220178.1</v>
          </cell>
          <cell r="AB26">
            <v>370357.6</v>
          </cell>
          <cell r="AC26">
            <v>89563.7</v>
          </cell>
          <cell r="AD26">
            <v>16995.3</v>
          </cell>
          <cell r="AE26">
            <v>12543.8</v>
          </cell>
          <cell r="AF26">
            <v>5616.6</v>
          </cell>
          <cell r="AG26">
            <v>11695.6</v>
          </cell>
          <cell r="AH26">
            <v>129843.79999999999</v>
          </cell>
          <cell r="AI26">
            <v>33087</v>
          </cell>
          <cell r="AJ26">
            <v>1312049.6000000001</v>
          </cell>
          <cell r="AK26">
            <v>130462347.10000001</v>
          </cell>
        </row>
        <row r="27">
          <cell r="C27">
            <v>172272.80000000002</v>
          </cell>
          <cell r="D27">
            <v>645321.80000000005</v>
          </cell>
          <cell r="E27">
            <v>75020.200000000012</v>
          </cell>
          <cell r="F27">
            <v>1152854.8999999999</v>
          </cell>
          <cell r="G27">
            <v>156321.79999999999</v>
          </cell>
          <cell r="H27">
            <v>786448.5</v>
          </cell>
          <cell r="I27">
            <v>30431</v>
          </cell>
          <cell r="J27">
            <v>114320.30000000002</v>
          </cell>
          <cell r="K27">
            <v>59183.4</v>
          </cell>
          <cell r="L27">
            <v>537110.70000000007</v>
          </cell>
          <cell r="M27">
            <v>4107720.7999999993</v>
          </cell>
          <cell r="N27">
            <v>4210703.8</v>
          </cell>
          <cell r="O27">
            <v>241512.59999999995</v>
          </cell>
          <cell r="P27">
            <v>84939.199999999997</v>
          </cell>
          <cell r="Q27">
            <v>2298776.1999999997</v>
          </cell>
          <cell r="R27">
            <v>2716263.7</v>
          </cell>
          <cell r="S27">
            <v>482037.8</v>
          </cell>
          <cell r="T27">
            <v>635790</v>
          </cell>
          <cell r="U27">
            <v>8723.7000000000007</v>
          </cell>
          <cell r="V27">
            <v>397534.80000000005</v>
          </cell>
          <cell r="W27">
            <v>524738</v>
          </cell>
          <cell r="X27">
            <v>272291.30000000005</v>
          </cell>
          <cell r="Y27">
            <v>1922182.3999999997</v>
          </cell>
          <cell r="Z27">
            <v>91902.6</v>
          </cell>
          <cell r="AA27">
            <v>46651.899999999994</v>
          </cell>
          <cell r="AB27">
            <v>806530.99999999988</v>
          </cell>
          <cell r="AC27">
            <v>582579.20000000007</v>
          </cell>
          <cell r="AD27">
            <v>35723.199999999997</v>
          </cell>
          <cell r="AE27">
            <v>35314.600000000006</v>
          </cell>
          <cell r="AF27">
            <v>228.5</v>
          </cell>
          <cell r="AG27">
            <v>8518.0999999999985</v>
          </cell>
          <cell r="AH27">
            <v>90253.7</v>
          </cell>
          <cell r="AI27">
            <v>32035.100000000002</v>
          </cell>
          <cell r="AJ27">
            <v>1202432.6000000001</v>
          </cell>
        </row>
        <row r="28">
          <cell r="C28">
            <v>94167.099999999977</v>
          </cell>
          <cell r="D28">
            <v>887451.89999999991</v>
          </cell>
          <cell r="E28">
            <v>91362.400000000009</v>
          </cell>
          <cell r="F28">
            <v>1304946.3999999997</v>
          </cell>
          <cell r="G28">
            <v>34293.300000000003</v>
          </cell>
          <cell r="H28">
            <v>485918.20000000007</v>
          </cell>
          <cell r="I28">
            <v>22323.599999999999</v>
          </cell>
          <cell r="J28">
            <v>46763.200000000004</v>
          </cell>
          <cell r="K28">
            <v>112392.6</v>
          </cell>
          <cell r="L28">
            <v>315730.09999999998</v>
          </cell>
          <cell r="M28">
            <v>2591127.6</v>
          </cell>
          <cell r="N28">
            <v>7124880.700000002</v>
          </cell>
          <cell r="O28">
            <v>464299.59999999992</v>
          </cell>
          <cell r="P28">
            <v>29578.499999999996</v>
          </cell>
          <cell r="Q28">
            <v>3396254.0999999996</v>
          </cell>
          <cell r="R28">
            <v>3720210.3</v>
          </cell>
          <cell r="S28">
            <v>390856.1</v>
          </cell>
          <cell r="T28">
            <v>488164.1</v>
          </cell>
          <cell r="U28">
            <v>9851.5</v>
          </cell>
          <cell r="V28">
            <v>649954.89999999991</v>
          </cell>
          <cell r="W28">
            <v>481564.50000000012</v>
          </cell>
          <cell r="X28">
            <v>260619.30000000002</v>
          </cell>
          <cell r="Y28">
            <v>1320051.3999999999</v>
          </cell>
          <cell r="Z28">
            <v>61211.6</v>
          </cell>
          <cell r="AA28">
            <v>65706.299999999988</v>
          </cell>
          <cell r="AB28">
            <v>855027.9</v>
          </cell>
          <cell r="AC28">
            <v>462775.8</v>
          </cell>
          <cell r="AD28">
            <v>86418.1</v>
          </cell>
          <cell r="AE28">
            <v>25701.4</v>
          </cell>
          <cell r="AF28">
            <v>2518.6</v>
          </cell>
          <cell r="AG28">
            <v>52762.400000000009</v>
          </cell>
          <cell r="AH28">
            <v>268466.50000000006</v>
          </cell>
          <cell r="AI28">
            <v>54156.399999999994</v>
          </cell>
          <cell r="AJ28">
            <v>2359999.7000000002</v>
          </cell>
        </row>
        <row r="29">
          <cell r="C29">
            <v>31132.5</v>
          </cell>
          <cell r="D29">
            <v>550835.10000000009</v>
          </cell>
          <cell r="E29">
            <v>112109.49999999999</v>
          </cell>
          <cell r="F29">
            <v>1369564.9000000001</v>
          </cell>
          <cell r="G29">
            <v>51446.399999999994</v>
          </cell>
          <cell r="H29">
            <v>1056515.4000000001</v>
          </cell>
          <cell r="I29">
            <v>19317.3</v>
          </cell>
          <cell r="J29">
            <v>156489.00000000003</v>
          </cell>
          <cell r="K29">
            <v>105043.79999999999</v>
          </cell>
          <cell r="L29">
            <v>392114.7</v>
          </cell>
          <cell r="M29">
            <v>4509362.8</v>
          </cell>
          <cell r="N29">
            <v>6561946.3999999985</v>
          </cell>
          <cell r="O29">
            <v>463360.6</v>
          </cell>
          <cell r="P29">
            <v>64891.199999999997</v>
          </cell>
          <cell r="Q29">
            <v>1802505.9</v>
          </cell>
          <cell r="R29">
            <v>2034627.1</v>
          </cell>
          <cell r="S29">
            <v>427163.3</v>
          </cell>
          <cell r="T29">
            <v>551131.19999999995</v>
          </cell>
          <cell r="U29">
            <v>15077.499999999998</v>
          </cell>
          <cell r="V29">
            <v>966108.19999999984</v>
          </cell>
          <cell r="W29">
            <v>951044.59999999986</v>
          </cell>
          <cell r="X29">
            <v>502491.60000000003</v>
          </cell>
          <cell r="Y29">
            <v>2145665.1</v>
          </cell>
          <cell r="Z29">
            <v>108322.99999999999</v>
          </cell>
          <cell r="AA29">
            <v>98450.9</v>
          </cell>
          <cell r="AB29">
            <v>1494162.7</v>
          </cell>
          <cell r="AC29">
            <v>280927.7</v>
          </cell>
          <cell r="AD29">
            <v>161797</v>
          </cell>
          <cell r="AE29">
            <v>4094.4</v>
          </cell>
          <cell r="AF29">
            <v>16232.2</v>
          </cell>
          <cell r="AG29">
            <v>13103.6</v>
          </cell>
          <cell r="AH29">
            <v>98711.5</v>
          </cell>
          <cell r="AI29">
            <v>153347.90000000002</v>
          </cell>
          <cell r="AJ29">
            <v>1260603.4999999998</v>
          </cell>
        </row>
        <row r="30">
          <cell r="C30">
            <v>21189.100000000002</v>
          </cell>
          <cell r="D30">
            <v>1246096.2</v>
          </cell>
          <cell r="E30">
            <v>57133.399999999994</v>
          </cell>
          <cell r="F30">
            <v>653394.69999999995</v>
          </cell>
          <cell r="G30">
            <v>107731.70000000001</v>
          </cell>
          <cell r="H30">
            <v>645821.79999999993</v>
          </cell>
          <cell r="I30">
            <v>20578.399999999998</v>
          </cell>
          <cell r="J30">
            <v>257726.2</v>
          </cell>
          <cell r="K30">
            <v>82663.100000000006</v>
          </cell>
          <cell r="L30">
            <v>640421.30000000005</v>
          </cell>
          <cell r="M30">
            <v>3619392.5000000005</v>
          </cell>
          <cell r="N30">
            <v>5738714.2999999989</v>
          </cell>
          <cell r="O30">
            <v>850397.60000000009</v>
          </cell>
          <cell r="P30">
            <v>89105.799999999988</v>
          </cell>
          <cell r="Q30">
            <v>2593377.3000000003</v>
          </cell>
          <cell r="R30">
            <v>2541968.5</v>
          </cell>
          <cell r="S30">
            <v>495846.69999999995</v>
          </cell>
          <cell r="T30">
            <v>699376.7</v>
          </cell>
          <cell r="U30">
            <v>69852.900000000009</v>
          </cell>
          <cell r="V30">
            <v>1335716.9999999998</v>
          </cell>
          <cell r="W30">
            <v>933570.29999999981</v>
          </cell>
          <cell r="X30">
            <v>961205.50000000012</v>
          </cell>
          <cell r="Y30">
            <v>2381442.3000000003</v>
          </cell>
          <cell r="Z30">
            <v>230919.6</v>
          </cell>
          <cell r="AA30">
            <v>87954.999999999985</v>
          </cell>
          <cell r="AB30">
            <v>1085164.0999999996</v>
          </cell>
          <cell r="AC30">
            <v>233346.5</v>
          </cell>
          <cell r="AD30">
            <v>145009.5</v>
          </cell>
          <cell r="AE30">
            <v>6921.2999999999993</v>
          </cell>
          <cell r="AF30">
            <v>2026.6</v>
          </cell>
          <cell r="AG30">
            <v>82390.900000000009</v>
          </cell>
          <cell r="AH30">
            <v>203827.9</v>
          </cell>
          <cell r="AI30">
            <v>258607.5</v>
          </cell>
          <cell r="AJ30">
            <v>897048.60000000009</v>
          </cell>
        </row>
        <row r="31">
          <cell r="C31" t="str">
            <v>Aceh</v>
          </cell>
          <cell r="D31" t="str">
            <v>Sumatera Utara</v>
          </cell>
          <cell r="E31" t="str">
            <v>Sumatera Barat</v>
          </cell>
          <cell r="F31" t="str">
            <v>Riau</v>
          </cell>
          <cell r="G31" t="str">
            <v>Jambi</v>
          </cell>
          <cell r="H31" t="str">
            <v>Sumatera Selatan</v>
          </cell>
          <cell r="I31" t="str">
            <v>Bengkulu</v>
          </cell>
          <cell r="J31" t="str">
            <v>Lampung</v>
          </cell>
          <cell r="K31" t="str">
            <v>Kepulauan Bangka Belitung</v>
          </cell>
          <cell r="L31" t="str">
            <v>Kepulauan Riau</v>
          </cell>
          <cell r="M31" t="str">
            <v>DKI Jakarta</v>
          </cell>
          <cell r="N31" t="str">
            <v>Jawa Barat</v>
          </cell>
          <cell r="O31" t="str">
            <v>Jawa Tengah</v>
          </cell>
          <cell r="P31" t="str">
            <v>DI Yogyakarta</v>
          </cell>
          <cell r="Q31" t="str">
            <v>Jawa Timur</v>
          </cell>
          <cell r="R31" t="str">
            <v>Banten</v>
          </cell>
          <cell r="S31" t="str">
            <v>Bali</v>
          </cell>
          <cell r="T31" t="str">
            <v>Nusa Tenggara Barat</v>
          </cell>
          <cell r="U31" t="str">
            <v>Nusa Tenggara Timur</v>
          </cell>
          <cell r="V31" t="str">
            <v>Kalimantan Barat</v>
          </cell>
          <cell r="W31" t="str">
            <v>Kalimantan Tengah</v>
          </cell>
          <cell r="X31" t="str">
            <v>Kalimantan Selatan</v>
          </cell>
          <cell r="Y31" t="str">
            <v>Kalimantan Timur</v>
          </cell>
          <cell r="Z31" t="str">
            <v>Kalimantan Utara</v>
          </cell>
          <cell r="AA31" t="str">
            <v>Sulawesi Utara</v>
          </cell>
          <cell r="AB31" t="str">
            <v>Sulawesi Tengah</v>
          </cell>
          <cell r="AC31" t="str">
            <v>Sulawesi Selatan</v>
          </cell>
          <cell r="AD31" t="str">
            <v>Sulawesi Tenggara</v>
          </cell>
          <cell r="AE31" t="str">
            <v>Gorontalo</v>
          </cell>
          <cell r="AF31" t="str">
            <v>Sulawesi Barat</v>
          </cell>
          <cell r="AG31" t="str">
            <v>Maluku</v>
          </cell>
          <cell r="AH31" t="str">
            <v>Maluku Utara</v>
          </cell>
          <cell r="AI31" t="str">
            <v>Papua Barat</v>
          </cell>
          <cell r="AJ31" t="str">
            <v>Papua</v>
          </cell>
        </row>
        <row r="32">
          <cell r="C32">
            <v>4619000</v>
          </cell>
          <cell r="D32">
            <v>13220900</v>
          </cell>
          <cell r="E32">
            <v>4933100</v>
          </cell>
          <cell r="F32">
            <v>5726200</v>
          </cell>
          <cell r="G32">
            <v>3167600</v>
          </cell>
          <cell r="H32">
            <v>7598500</v>
          </cell>
          <cell r="I32">
            <v>1753000</v>
          </cell>
          <cell r="J32">
            <v>7735900</v>
          </cell>
          <cell r="K32">
            <v>1258200</v>
          </cell>
          <cell r="L32">
            <v>1748800</v>
          </cell>
          <cell r="M32">
            <v>9752100</v>
          </cell>
          <cell r="N32">
            <v>43938800</v>
          </cell>
          <cell r="O32">
            <v>32725400</v>
          </cell>
          <cell r="P32">
            <v>3510000</v>
          </cell>
          <cell r="Q32">
            <v>37840700</v>
          </cell>
          <cell r="R32">
            <v>10943800</v>
          </cell>
          <cell r="S32">
            <v>3957600</v>
          </cell>
          <cell r="T32">
            <v>4581600</v>
          </cell>
          <cell r="U32">
            <v>4788600</v>
          </cell>
          <cell r="V32">
            <v>4488900</v>
          </cell>
          <cell r="W32">
            <v>2275100</v>
          </cell>
          <cell r="X32">
            <v>3714300</v>
          </cell>
          <cell r="Y32">
            <v>3673900</v>
          </cell>
          <cell r="AA32">
            <v>2305900</v>
          </cell>
          <cell r="AB32">
            <v>2692800</v>
          </cell>
          <cell r="AC32">
            <v>8156100</v>
          </cell>
          <cell r="AD32">
            <v>2294400</v>
          </cell>
          <cell r="AE32">
            <v>1062600</v>
          </cell>
          <cell r="AF32">
            <v>1187500</v>
          </cell>
          <cell r="AG32">
            <v>1570700</v>
          </cell>
          <cell r="AH32">
            <v>1067200</v>
          </cell>
          <cell r="AI32">
            <v>786000</v>
          </cell>
          <cell r="AJ32">
            <v>2915300</v>
          </cell>
          <cell r="AK32">
            <v>1243580744</v>
          </cell>
        </row>
        <row r="33">
          <cell r="C33">
            <v>4715100</v>
          </cell>
          <cell r="D33">
            <v>13408200</v>
          </cell>
          <cell r="E33">
            <v>5000200</v>
          </cell>
          <cell r="F33">
            <v>5879100</v>
          </cell>
          <cell r="G33">
            <v>3227100</v>
          </cell>
          <cell r="H33">
            <v>7714300</v>
          </cell>
          <cell r="I33">
            <v>1783700</v>
          </cell>
          <cell r="J33">
            <v>7835300</v>
          </cell>
          <cell r="K33">
            <v>1286600</v>
          </cell>
          <cell r="L33">
            <v>1805100</v>
          </cell>
          <cell r="M33">
            <v>9862100</v>
          </cell>
          <cell r="N33">
            <v>44643500</v>
          </cell>
          <cell r="O33">
            <v>32998699.999999996</v>
          </cell>
          <cell r="P33">
            <v>3552500</v>
          </cell>
          <cell r="Q33">
            <v>38106600</v>
          </cell>
          <cell r="R33">
            <v>11198600</v>
          </cell>
          <cell r="S33">
            <v>4007200</v>
          </cell>
          <cell r="T33">
            <v>4646800</v>
          </cell>
          <cell r="U33">
            <v>4871200</v>
          </cell>
          <cell r="V33">
            <v>4565600</v>
          </cell>
          <cell r="W33">
            <v>2329800</v>
          </cell>
          <cell r="X33">
            <v>3785000</v>
          </cell>
          <cell r="Y33">
            <v>3772200</v>
          </cell>
          <cell r="AA33">
            <v>2333500</v>
          </cell>
          <cell r="AB33">
            <v>2739300</v>
          </cell>
          <cell r="AC33">
            <v>8250000</v>
          </cell>
          <cell r="AD33">
            <v>2345500</v>
          </cell>
          <cell r="AE33">
            <v>1080300</v>
          </cell>
          <cell r="AF33">
            <v>1210700</v>
          </cell>
          <cell r="AG33">
            <v>1599500</v>
          </cell>
          <cell r="AH33">
            <v>1091100</v>
          </cell>
          <cell r="AI33">
            <v>807000</v>
          </cell>
          <cell r="AJ33">
            <v>2973800</v>
          </cell>
        </row>
        <row r="34">
          <cell r="C34">
            <v>4811100</v>
          </cell>
          <cell r="D34">
            <v>13590300</v>
          </cell>
          <cell r="E34">
            <v>5066500</v>
          </cell>
          <cell r="F34">
            <v>6033300</v>
          </cell>
          <cell r="G34">
            <v>3286100</v>
          </cell>
          <cell r="H34">
            <v>7828700</v>
          </cell>
          <cell r="I34">
            <v>1814400</v>
          </cell>
          <cell r="J34">
            <v>7932100</v>
          </cell>
          <cell r="K34">
            <v>1315100</v>
          </cell>
          <cell r="L34">
            <v>1861400</v>
          </cell>
          <cell r="M34">
            <v>9969900</v>
          </cell>
          <cell r="N34">
            <v>45340800</v>
          </cell>
          <cell r="O34">
            <v>33264300.000000004</v>
          </cell>
          <cell r="P34">
            <v>3594900</v>
          </cell>
          <cell r="Q34">
            <v>38363200</v>
          </cell>
          <cell r="R34">
            <v>11452500</v>
          </cell>
          <cell r="S34">
            <v>4056300</v>
          </cell>
          <cell r="T34">
            <v>4710800</v>
          </cell>
          <cell r="U34">
            <v>4954000</v>
          </cell>
          <cell r="V34">
            <v>4641400</v>
          </cell>
          <cell r="W34">
            <v>2384700</v>
          </cell>
          <cell r="X34">
            <v>3854500</v>
          </cell>
          <cell r="Y34">
            <v>3870800</v>
          </cell>
          <cell r="AA34">
            <v>2360400</v>
          </cell>
          <cell r="AB34">
            <v>2785500</v>
          </cell>
          <cell r="AC34">
            <v>8342000</v>
          </cell>
          <cell r="AD34">
            <v>2396700</v>
          </cell>
          <cell r="AE34">
            <v>1098000</v>
          </cell>
          <cell r="AF34">
            <v>1234300</v>
          </cell>
          <cell r="AG34">
            <v>1628400</v>
          </cell>
          <cell r="AH34">
            <v>1114900</v>
          </cell>
          <cell r="AI34">
            <v>828300</v>
          </cell>
          <cell r="AJ34">
            <v>3032500</v>
          </cell>
        </row>
        <row r="35">
          <cell r="C35">
            <v>4906800</v>
          </cell>
          <cell r="D35">
            <v>13766900</v>
          </cell>
          <cell r="E35">
            <v>5131900</v>
          </cell>
          <cell r="F35">
            <v>6188400</v>
          </cell>
          <cell r="G35">
            <v>3344400</v>
          </cell>
          <cell r="H35">
            <v>7941500</v>
          </cell>
          <cell r="I35">
            <v>1844800</v>
          </cell>
          <cell r="J35">
            <v>8026200</v>
          </cell>
          <cell r="K35">
            <v>1343900</v>
          </cell>
          <cell r="L35">
            <v>1917400</v>
          </cell>
          <cell r="M35">
            <v>10075300</v>
          </cell>
          <cell r="N35">
            <v>46029600</v>
          </cell>
          <cell r="O35">
            <v>33522699.999999996</v>
          </cell>
          <cell r="P35">
            <v>3637100</v>
          </cell>
          <cell r="Q35">
            <v>38610200</v>
          </cell>
          <cell r="R35">
            <v>11704900</v>
          </cell>
          <cell r="S35">
            <v>4104899.9999999995</v>
          </cell>
          <cell r="T35">
            <v>4773800</v>
          </cell>
          <cell r="U35">
            <v>5036900</v>
          </cell>
          <cell r="V35">
            <v>4716100</v>
          </cell>
          <cell r="W35">
            <v>2439900</v>
          </cell>
          <cell r="X35">
            <v>3922800</v>
          </cell>
          <cell r="Y35">
            <v>3969600</v>
          </cell>
          <cell r="AA35">
            <v>2386600</v>
          </cell>
          <cell r="AB35">
            <v>2831300</v>
          </cell>
          <cell r="AC35">
            <v>8432200</v>
          </cell>
          <cell r="AD35">
            <v>2448100</v>
          </cell>
          <cell r="AE35">
            <v>1115600</v>
          </cell>
          <cell r="AF35">
            <v>1258100</v>
          </cell>
          <cell r="AG35">
            <v>1657400</v>
          </cell>
          <cell r="AH35">
            <v>1138700</v>
          </cell>
          <cell r="AI35">
            <v>849800</v>
          </cell>
          <cell r="AJ35">
            <v>3091000</v>
          </cell>
        </row>
        <row r="36">
          <cell r="C36">
            <v>4993385</v>
          </cell>
          <cell r="D36">
            <v>13923262</v>
          </cell>
          <cell r="E36">
            <v>5190577</v>
          </cell>
          <cell r="F36">
            <v>6330941</v>
          </cell>
          <cell r="G36">
            <v>3397164</v>
          </cell>
          <cell r="H36">
            <v>8043042</v>
          </cell>
          <cell r="I36">
            <v>1872136</v>
          </cell>
          <cell r="J36">
            <v>8109601</v>
          </cell>
          <cell r="K36">
            <v>1370331</v>
          </cell>
          <cell r="L36">
            <v>1968313</v>
          </cell>
          <cell r="M36">
            <v>10154134</v>
          </cell>
          <cell r="N36">
            <v>46668214</v>
          </cell>
          <cell r="O36">
            <v>33753023</v>
          </cell>
          <cell r="P36">
            <v>3675768</v>
          </cell>
          <cell r="Q36">
            <v>38828061</v>
          </cell>
          <cell r="R36">
            <v>11934373</v>
          </cell>
          <cell r="S36">
            <v>4148588</v>
          </cell>
          <cell r="T36">
            <v>4830118</v>
          </cell>
          <cell r="U36">
            <v>5112760</v>
          </cell>
          <cell r="V36">
            <v>4783209</v>
          </cell>
          <cell r="W36">
            <v>2490178</v>
          </cell>
          <cell r="X36">
            <v>3984315</v>
          </cell>
          <cell r="Y36">
            <v>3422676</v>
          </cell>
          <cell r="Z36">
            <v>639639</v>
          </cell>
          <cell r="AA36">
            <v>2409921</v>
          </cell>
          <cell r="AB36">
            <v>2872857</v>
          </cell>
          <cell r="AC36">
            <v>8512608</v>
          </cell>
          <cell r="AD36">
            <v>2495248</v>
          </cell>
          <cell r="AE36">
            <v>1131670</v>
          </cell>
          <cell r="AF36">
            <v>1279994</v>
          </cell>
          <cell r="AG36">
            <v>1683856</v>
          </cell>
          <cell r="AH36">
            <v>1160275</v>
          </cell>
          <cell r="AI36">
            <v>868819</v>
          </cell>
          <cell r="AJ36">
            <v>3143088</v>
          </cell>
        </row>
        <row r="37">
          <cell r="C37" t="str">
            <v>Aceh</v>
          </cell>
          <cell r="D37" t="str">
            <v>Sumatera Utara</v>
          </cell>
          <cell r="E37" t="str">
            <v>Sumatera Barat</v>
          </cell>
          <cell r="F37" t="str">
            <v>Riau</v>
          </cell>
          <cell r="G37" t="str">
            <v>Jambi</v>
          </cell>
          <cell r="H37" t="str">
            <v>Sumatera Selatan</v>
          </cell>
          <cell r="I37" t="str">
            <v>Bengkulu</v>
          </cell>
          <cell r="J37" t="str">
            <v>Lampung</v>
          </cell>
          <cell r="K37" t="str">
            <v>Kepulauan Bangka Belitung</v>
          </cell>
          <cell r="L37" t="str">
            <v>Kepulauan Riau</v>
          </cell>
          <cell r="M37" t="str">
            <v>DKI Jakarta</v>
          </cell>
          <cell r="N37" t="str">
            <v>Jawa Barat</v>
          </cell>
          <cell r="O37" t="str">
            <v>Jawa Tengah</v>
          </cell>
          <cell r="P37" t="str">
            <v>DI Yogyakarta</v>
          </cell>
          <cell r="Q37" t="str">
            <v>Jawa Timur</v>
          </cell>
          <cell r="R37" t="str">
            <v>Banten</v>
          </cell>
          <cell r="S37" t="str">
            <v>Bali</v>
          </cell>
          <cell r="T37" t="str">
            <v>Nusa Tenggara Barat</v>
          </cell>
          <cell r="U37" t="str">
            <v>Nusa Tenggara Timur</v>
          </cell>
          <cell r="V37" t="str">
            <v>Kalimantan Barat</v>
          </cell>
          <cell r="W37" t="str">
            <v>Kalimantan Tengah</v>
          </cell>
          <cell r="X37" t="str">
            <v>Kalimantan Selatan</v>
          </cell>
          <cell r="Y37" t="str">
            <v>Kalimantan Timur</v>
          </cell>
          <cell r="Z37" t="str">
            <v>Kalimantan Utara</v>
          </cell>
          <cell r="AA37" t="str">
            <v>Sulawesi Utara</v>
          </cell>
          <cell r="AB37" t="str">
            <v>Sulawesi Tengah</v>
          </cell>
          <cell r="AC37" t="str">
            <v>Sulawesi Selatan</v>
          </cell>
          <cell r="AD37" t="str">
            <v>Sulawesi Tenggara</v>
          </cell>
          <cell r="AE37" t="str">
            <v>Gorontalo</v>
          </cell>
          <cell r="AF37" t="str">
            <v>Sulawesi Barat</v>
          </cell>
          <cell r="AG37" t="str">
            <v>Maluku</v>
          </cell>
          <cell r="AH37" t="str">
            <v>Maluku Utara</v>
          </cell>
          <cell r="AI37" t="str">
            <v>Papua Barat</v>
          </cell>
          <cell r="AJ37" t="str">
            <v>Papua</v>
          </cell>
        </row>
        <row r="38">
          <cell r="C38">
            <v>104874</v>
          </cell>
          <cell r="D38">
            <v>353148</v>
          </cell>
          <cell r="E38">
            <v>111679</v>
          </cell>
          <cell r="F38">
            <v>410216</v>
          </cell>
          <cell r="G38">
            <v>97741</v>
          </cell>
          <cell r="H38">
            <v>206361</v>
          </cell>
          <cell r="I38">
            <v>30295</v>
          </cell>
          <cell r="J38">
            <v>160438</v>
          </cell>
          <cell r="K38">
            <v>38014</v>
          </cell>
          <cell r="L38">
            <v>118961</v>
          </cell>
          <cell r="M38">
            <v>1147558</v>
          </cell>
          <cell r="N38">
            <v>965622</v>
          </cell>
          <cell r="O38">
            <v>656268</v>
          </cell>
          <cell r="P38">
            <v>68050</v>
          </cell>
          <cell r="Q38">
            <v>1054402</v>
          </cell>
          <cell r="R38">
            <v>290546</v>
          </cell>
          <cell r="S38">
            <v>99992</v>
          </cell>
          <cell r="T38">
            <v>67379</v>
          </cell>
          <cell r="U38">
            <v>46334</v>
          </cell>
          <cell r="V38">
            <v>90798</v>
          </cell>
          <cell r="W38">
            <v>60493</v>
          </cell>
          <cell r="X38">
            <v>91252</v>
          </cell>
          <cell r="Y38">
            <v>445264</v>
          </cell>
          <cell r="AA38">
            <v>54911</v>
          </cell>
          <cell r="AB38">
            <v>56834</v>
          </cell>
          <cell r="AC38">
            <v>185708</v>
          </cell>
          <cell r="AD38">
            <v>53547</v>
          </cell>
          <cell r="AE38">
            <v>16669</v>
          </cell>
          <cell r="AF38">
            <v>19028</v>
          </cell>
          <cell r="AG38">
            <v>19597</v>
          </cell>
          <cell r="AH38">
            <v>16002</v>
          </cell>
          <cell r="AI38">
            <v>42867</v>
          </cell>
          <cell r="AJ38">
            <v>106067</v>
          </cell>
          <cell r="AK38">
            <v>40858214</v>
          </cell>
        </row>
        <row r="39">
          <cell r="C39">
            <v>108915</v>
          </cell>
          <cell r="D39">
            <v>375924</v>
          </cell>
          <cell r="E39">
            <v>118724</v>
          </cell>
          <cell r="F39">
            <v>425626</v>
          </cell>
          <cell r="G39">
            <v>104615</v>
          </cell>
          <cell r="H39">
            <v>220459</v>
          </cell>
          <cell r="I39">
            <v>32363</v>
          </cell>
          <cell r="J39">
            <v>170769</v>
          </cell>
          <cell r="K39">
            <v>40105</v>
          </cell>
          <cell r="L39">
            <v>128035</v>
          </cell>
          <cell r="M39">
            <v>1222528</v>
          </cell>
          <cell r="N39">
            <v>1028410</v>
          </cell>
          <cell r="O39">
            <v>691343</v>
          </cell>
          <cell r="P39">
            <v>71702</v>
          </cell>
          <cell r="Q39">
            <v>1124465</v>
          </cell>
          <cell r="R39">
            <v>310386</v>
          </cell>
          <cell r="S39">
            <v>106951</v>
          </cell>
          <cell r="T39">
            <v>66341</v>
          </cell>
          <cell r="U39">
            <v>48863</v>
          </cell>
          <cell r="V39">
            <v>96162</v>
          </cell>
          <cell r="W39">
            <v>64649</v>
          </cell>
          <cell r="X39">
            <v>96698</v>
          </cell>
          <cell r="Y39">
            <v>469646</v>
          </cell>
          <cell r="AA39">
            <v>58678</v>
          </cell>
          <cell r="AB39">
            <v>62250</v>
          </cell>
          <cell r="AC39">
            <v>202185</v>
          </cell>
          <cell r="AD39">
            <v>59785</v>
          </cell>
          <cell r="AE39">
            <v>17987</v>
          </cell>
          <cell r="AF39">
            <v>20787</v>
          </cell>
          <cell r="AG39">
            <v>21000</v>
          </cell>
          <cell r="AH39">
            <v>17120</v>
          </cell>
          <cell r="AI39">
            <v>44423</v>
          </cell>
          <cell r="AJ39">
            <v>107891</v>
          </cell>
        </row>
        <row r="40">
          <cell r="C40">
            <v>111756</v>
          </cell>
          <cell r="D40">
            <v>398727</v>
          </cell>
          <cell r="E40">
            <v>125941</v>
          </cell>
          <cell r="F40">
            <v>436188</v>
          </cell>
          <cell r="G40">
            <v>111766</v>
          </cell>
          <cell r="H40">
            <v>232175</v>
          </cell>
          <cell r="I40">
            <v>34326</v>
          </cell>
          <cell r="J40">
            <v>180620</v>
          </cell>
          <cell r="K40">
            <v>42191</v>
          </cell>
          <cell r="L40">
            <v>137264</v>
          </cell>
          <cell r="M40">
            <v>1296695</v>
          </cell>
          <cell r="N40">
            <v>1093544</v>
          </cell>
          <cell r="O40">
            <v>726655</v>
          </cell>
          <cell r="P40">
            <v>75627</v>
          </cell>
          <cell r="Q40">
            <v>1192790</v>
          </cell>
          <cell r="R40">
            <v>331099</v>
          </cell>
          <cell r="S40">
            <v>114104</v>
          </cell>
          <cell r="T40">
            <v>69767</v>
          </cell>
          <cell r="U40">
            <v>51505</v>
          </cell>
          <cell r="V40">
            <v>101980</v>
          </cell>
          <cell r="W40">
            <v>69441</v>
          </cell>
          <cell r="X40">
            <v>101851</v>
          </cell>
          <cell r="Y40">
            <v>438533</v>
          </cell>
          <cell r="Z40">
            <v>44092</v>
          </cell>
          <cell r="AA40">
            <v>62422</v>
          </cell>
          <cell r="AB40">
            <v>68219</v>
          </cell>
          <cell r="AC40">
            <v>217589</v>
          </cell>
          <cell r="AD40">
            <v>64269</v>
          </cell>
          <cell r="AE40">
            <v>19368</v>
          </cell>
          <cell r="AF40">
            <v>22227</v>
          </cell>
          <cell r="AG40">
            <v>22101</v>
          </cell>
          <cell r="AH40">
            <v>18209</v>
          </cell>
          <cell r="AI40">
            <v>48079</v>
          </cell>
          <cell r="AJ40">
            <v>117119</v>
          </cell>
        </row>
        <row r="41">
          <cell r="C41">
            <v>113490</v>
          </cell>
          <cell r="D41">
            <v>419573</v>
          </cell>
          <cell r="E41">
            <v>133341</v>
          </cell>
          <cell r="F41">
            <v>447987</v>
          </cell>
          <cell r="G41">
            <v>119991</v>
          </cell>
          <cell r="H41">
            <v>243298</v>
          </cell>
          <cell r="I41">
            <v>36207</v>
          </cell>
          <cell r="J41">
            <v>189797</v>
          </cell>
          <cell r="K41">
            <v>44159</v>
          </cell>
          <cell r="L41">
            <v>146325</v>
          </cell>
          <cell r="M41">
            <v>1373389</v>
          </cell>
          <cell r="N41">
            <v>1149216</v>
          </cell>
          <cell r="O41">
            <v>764959</v>
          </cell>
          <cell r="P41">
            <v>79536</v>
          </cell>
          <cell r="Q41">
            <v>1262684</v>
          </cell>
          <cell r="R41">
            <v>349351</v>
          </cell>
          <cell r="S41">
            <v>121788</v>
          </cell>
          <cell r="T41">
            <v>73373</v>
          </cell>
          <cell r="U41">
            <v>54108</v>
          </cell>
          <cell r="V41">
            <v>107115</v>
          </cell>
          <cell r="W41">
            <v>73725</v>
          </cell>
          <cell r="X41">
            <v>106779</v>
          </cell>
          <cell r="Y41">
            <v>466029</v>
          </cell>
          <cell r="Z41">
            <v>47696</v>
          </cell>
          <cell r="AA41">
            <v>66361</v>
          </cell>
          <cell r="AB41">
            <v>71678</v>
          </cell>
          <cell r="AC41">
            <v>233988</v>
          </cell>
          <cell r="AD41">
            <v>68292</v>
          </cell>
          <cell r="AE41">
            <v>20776</v>
          </cell>
          <cell r="AF41">
            <v>24196</v>
          </cell>
          <cell r="AG41">
            <v>23568</v>
          </cell>
          <cell r="AH41">
            <v>19209</v>
          </cell>
          <cell r="AI41">
            <v>50544</v>
          </cell>
          <cell r="AJ41">
            <v>121391</v>
          </cell>
        </row>
        <row r="42">
          <cell r="C42">
            <v>112661</v>
          </cell>
          <cell r="D42">
            <v>440956</v>
          </cell>
          <cell r="E42">
            <v>140705</v>
          </cell>
          <cell r="F42">
            <v>448992</v>
          </cell>
          <cell r="G42">
            <v>125036</v>
          </cell>
          <cell r="H42">
            <v>254045</v>
          </cell>
          <cell r="I42">
            <v>38066</v>
          </cell>
          <cell r="J42">
            <v>199536</v>
          </cell>
          <cell r="K42">
            <v>45961</v>
          </cell>
          <cell r="L42">
            <v>155113</v>
          </cell>
          <cell r="M42">
            <v>1454348</v>
          </cell>
          <cell r="N42">
            <v>1207083</v>
          </cell>
          <cell r="O42">
            <v>806775</v>
          </cell>
          <cell r="P42">
            <v>83474</v>
          </cell>
          <cell r="Q42">
            <v>1331395</v>
          </cell>
          <cell r="R42">
            <v>368217</v>
          </cell>
          <cell r="S42">
            <v>129131</v>
          </cell>
          <cell r="T42">
            <v>89345</v>
          </cell>
          <cell r="U42">
            <v>56832</v>
          </cell>
          <cell r="V42">
            <v>112325</v>
          </cell>
          <cell r="W42">
            <v>78891</v>
          </cell>
          <cell r="X42">
            <v>110868</v>
          </cell>
          <cell r="Y42">
            <v>440648</v>
          </cell>
          <cell r="Z42">
            <v>49316</v>
          </cell>
          <cell r="AA42">
            <v>70425</v>
          </cell>
          <cell r="AB42">
            <v>82803</v>
          </cell>
          <cell r="AC42">
            <v>250758</v>
          </cell>
          <cell r="AD42">
            <v>72991</v>
          </cell>
          <cell r="AE42">
            <v>22069</v>
          </cell>
          <cell r="AF42">
            <v>25984</v>
          </cell>
          <cell r="AG42">
            <v>24859</v>
          </cell>
          <cell r="AH42">
            <v>20381</v>
          </cell>
          <cell r="AI42">
            <v>52907</v>
          </cell>
          <cell r="AJ42">
            <v>130460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8"/>
  <sheetViews>
    <sheetView topLeftCell="A2" workbookViewId="0">
      <selection activeCell="C5" sqref="C5"/>
    </sheetView>
  </sheetViews>
  <sheetFormatPr defaultColWidth="9" defaultRowHeight="15"/>
  <cols>
    <col min="1" max="1" width="22.85546875" style="105" customWidth="1"/>
    <col min="2" max="3" width="17.42578125" style="108" customWidth="1"/>
    <col min="4" max="4" width="16" style="108" customWidth="1"/>
    <col min="5" max="7" width="17.42578125" style="108" customWidth="1"/>
    <col min="8" max="256" width="10" style="105" customWidth="1"/>
    <col min="257" max="16384" width="9" style="105"/>
  </cols>
  <sheetData>
    <row r="2" spans="1:7" ht="14.25" customHeight="1">
      <c r="A2" s="136" t="s">
        <v>150</v>
      </c>
      <c r="B2" s="137" t="s">
        <v>962</v>
      </c>
      <c r="C2" s="137"/>
      <c r="D2" s="137"/>
      <c r="E2" s="137"/>
      <c r="F2" s="137"/>
      <c r="G2" s="137"/>
    </row>
    <row r="3" spans="1:7">
      <c r="A3" s="136"/>
      <c r="B3" s="137"/>
      <c r="C3" s="137"/>
      <c r="D3" s="137"/>
      <c r="E3" s="137"/>
      <c r="F3" s="137"/>
      <c r="G3" s="137"/>
    </row>
    <row r="4" spans="1:7">
      <c r="A4" s="136"/>
      <c r="B4" s="109">
        <v>2011</v>
      </c>
      <c r="C4" s="109">
        <v>2012</v>
      </c>
      <c r="D4" s="109">
        <v>2013</v>
      </c>
      <c r="E4" s="109">
        <v>2014</v>
      </c>
      <c r="F4" s="109">
        <v>2015</v>
      </c>
      <c r="G4" s="109">
        <v>2016</v>
      </c>
    </row>
    <row r="5" spans="1:7" ht="18" customHeight="1">
      <c r="A5" s="110" t="s">
        <v>760</v>
      </c>
      <c r="B5" s="108">
        <v>23428630</v>
      </c>
      <c r="C5" s="108">
        <v>24294690</v>
      </c>
      <c r="D5" s="108">
        <v>25218830</v>
      </c>
      <c r="E5" s="108">
        <v>26065080</v>
      </c>
      <c r="F5" s="108">
        <v>25785950</v>
      </c>
      <c r="G5" s="108">
        <v>26936960</v>
      </c>
    </row>
    <row r="6" spans="1:7" ht="18" customHeight="1">
      <c r="A6" s="111" t="s">
        <v>766</v>
      </c>
      <c r="B6" s="108">
        <v>28518190</v>
      </c>
      <c r="C6" s="108">
        <v>31109350</v>
      </c>
      <c r="D6" s="108">
        <v>34544180</v>
      </c>
      <c r="E6" s="108">
        <v>37913900</v>
      </c>
      <c r="F6" s="108">
        <v>41019540</v>
      </c>
      <c r="G6" s="108">
        <v>44557760</v>
      </c>
    </row>
    <row r="7" spans="1:7" ht="18" customHeight="1">
      <c r="A7" s="110" t="s">
        <v>772</v>
      </c>
      <c r="B7" s="108">
        <v>24056680</v>
      </c>
      <c r="C7" s="108">
        <v>26286160</v>
      </c>
      <c r="D7" s="108">
        <v>28994480</v>
      </c>
      <c r="E7" s="108">
        <v>32141090</v>
      </c>
      <c r="F7" s="108">
        <v>34525550</v>
      </c>
      <c r="G7" s="108">
        <v>37205340</v>
      </c>
    </row>
    <row r="8" spans="1:7" ht="18" customHeight="1">
      <c r="A8" s="111" t="s">
        <v>778</v>
      </c>
      <c r="B8" s="108">
        <v>84811190</v>
      </c>
      <c r="C8" s="108">
        <v>94996150</v>
      </c>
      <c r="D8" s="108">
        <v>100691440</v>
      </c>
      <c r="E8" s="108">
        <v>109784640</v>
      </c>
      <c r="F8" s="108">
        <v>102789580</v>
      </c>
      <c r="G8" s="108">
        <v>104961410</v>
      </c>
    </row>
    <row r="9" spans="1:7" ht="18" customHeight="1">
      <c r="A9" s="110" t="s">
        <v>784</v>
      </c>
      <c r="B9" s="108">
        <v>32682040</v>
      </c>
      <c r="C9" s="108">
        <v>35657570</v>
      </c>
      <c r="D9" s="108">
        <v>39553640</v>
      </c>
      <c r="E9" s="108">
        <v>43300300</v>
      </c>
      <c r="F9" s="108">
        <v>45591970</v>
      </c>
      <c r="G9" s="108">
        <v>49643000</v>
      </c>
    </row>
    <row r="10" spans="1:7" ht="18" customHeight="1">
      <c r="A10" s="111" t="s">
        <v>790</v>
      </c>
      <c r="B10" s="108">
        <v>29830370</v>
      </c>
      <c r="C10" s="108">
        <v>32830489.999999996</v>
      </c>
      <c r="D10" s="108">
        <v>35810160</v>
      </c>
      <c r="E10" s="108">
        <v>38584880</v>
      </c>
      <c r="F10" s="108">
        <v>41341240</v>
      </c>
      <c r="G10" s="108">
        <v>43551460</v>
      </c>
    </row>
    <row r="11" spans="1:7" ht="18" customHeight="1">
      <c r="A11" s="110" t="s">
        <v>796</v>
      </c>
      <c r="B11" s="108">
        <v>18368800</v>
      </c>
      <c r="C11" s="108">
        <v>20298910</v>
      </c>
      <c r="D11" s="108">
        <v>22358050</v>
      </c>
      <c r="E11" s="108">
        <v>24604400</v>
      </c>
      <c r="F11" s="108">
        <v>26847200</v>
      </c>
      <c r="G11" s="108">
        <v>29085840</v>
      </c>
    </row>
    <row r="12" spans="1:7" ht="18" customHeight="1">
      <c r="A12" s="111" t="s">
        <v>802</v>
      </c>
      <c r="B12" s="108">
        <v>21981470</v>
      </c>
      <c r="C12" s="108">
        <v>23910840</v>
      </c>
      <c r="D12" s="108">
        <v>25768940</v>
      </c>
      <c r="E12" s="108">
        <v>28755170</v>
      </c>
      <c r="F12" s="108">
        <v>31195860</v>
      </c>
      <c r="G12" s="108">
        <v>34260610</v>
      </c>
    </row>
    <row r="13" spans="1:7" ht="18" customHeight="1">
      <c r="A13" s="110" t="s">
        <v>963</v>
      </c>
      <c r="B13" s="108">
        <v>32465380</v>
      </c>
      <c r="C13" s="108">
        <v>35288320</v>
      </c>
      <c r="D13" s="108">
        <v>38314560</v>
      </c>
      <c r="E13" s="108">
        <v>41948370</v>
      </c>
      <c r="F13" s="108">
        <v>44428550</v>
      </c>
      <c r="G13" s="108">
        <v>46457430</v>
      </c>
    </row>
    <row r="14" spans="1:7" ht="18" customHeight="1">
      <c r="A14" s="111" t="s">
        <v>964</v>
      </c>
      <c r="B14" s="108">
        <v>72571750</v>
      </c>
      <c r="C14" s="108">
        <v>80240250</v>
      </c>
      <c r="D14" s="108">
        <v>87710290</v>
      </c>
      <c r="E14" s="108">
        <v>94335330</v>
      </c>
      <c r="F14" s="108">
        <v>101132410</v>
      </c>
      <c r="G14" s="108">
        <v>106785920</v>
      </c>
    </row>
    <row r="15" spans="1:7" ht="18" customHeight="1">
      <c r="A15" s="110" t="s">
        <v>817</v>
      </c>
      <c r="B15" s="108">
        <v>125533820</v>
      </c>
      <c r="C15" s="108">
        <v>138858290</v>
      </c>
      <c r="D15" s="108">
        <v>155153920</v>
      </c>
      <c r="E15" s="108">
        <v>174914360</v>
      </c>
      <c r="F15" s="108">
        <v>195455330</v>
      </c>
      <c r="G15" s="108">
        <v>211830970</v>
      </c>
    </row>
    <row r="16" spans="1:7" ht="18" customHeight="1">
      <c r="A16" s="111" t="s">
        <v>823</v>
      </c>
      <c r="B16" s="108">
        <v>23251170</v>
      </c>
      <c r="C16" s="108">
        <v>25272290</v>
      </c>
      <c r="D16" s="108">
        <v>27767250</v>
      </c>
      <c r="E16" s="108">
        <v>30107210</v>
      </c>
      <c r="F16" s="108">
        <v>32644960</v>
      </c>
      <c r="G16" s="108">
        <v>34879920</v>
      </c>
    </row>
    <row r="17" spans="1:7" ht="18" customHeight="1">
      <c r="A17" s="110" t="s">
        <v>828</v>
      </c>
      <c r="B17" s="108">
        <v>21162830</v>
      </c>
      <c r="C17" s="108">
        <v>22865430</v>
      </c>
      <c r="D17" s="108">
        <v>24952130</v>
      </c>
      <c r="E17" s="108">
        <v>27517840</v>
      </c>
      <c r="F17" s="108">
        <v>29959340</v>
      </c>
      <c r="G17" s="108">
        <v>32100530</v>
      </c>
    </row>
    <row r="18" spans="1:7" ht="18" customHeight="1">
      <c r="A18" s="111" t="s">
        <v>834</v>
      </c>
      <c r="B18" s="108">
        <v>20333340</v>
      </c>
      <c r="C18" s="108">
        <v>21744880</v>
      </c>
      <c r="D18" s="108">
        <v>23623920</v>
      </c>
      <c r="E18" s="108">
        <v>25526400</v>
      </c>
      <c r="F18" s="108">
        <v>27573470</v>
      </c>
      <c r="G18" s="108">
        <v>29589070</v>
      </c>
    </row>
    <row r="19" spans="1:7" ht="18" customHeight="1">
      <c r="A19" s="110" t="s">
        <v>840</v>
      </c>
      <c r="B19" s="108">
        <v>29613050</v>
      </c>
      <c r="C19" s="108">
        <v>32770379.999999996</v>
      </c>
      <c r="D19" s="108">
        <v>36037180</v>
      </c>
      <c r="E19" s="108">
        <v>39832680</v>
      </c>
      <c r="F19" s="108">
        <v>43578100</v>
      </c>
      <c r="G19" s="108">
        <v>47473720</v>
      </c>
    </row>
    <row r="20" spans="1:7" ht="18" customHeight="1">
      <c r="A20" s="111" t="s">
        <v>846</v>
      </c>
      <c r="B20" s="108">
        <v>27977010</v>
      </c>
      <c r="C20" s="108">
        <v>30202440</v>
      </c>
      <c r="D20" s="108">
        <v>32991610</v>
      </c>
      <c r="E20" s="108">
        <v>36629180</v>
      </c>
      <c r="F20" s="108">
        <v>40027960</v>
      </c>
      <c r="G20" s="108">
        <v>42310960</v>
      </c>
    </row>
    <row r="21" spans="1:7" ht="18" customHeight="1">
      <c r="A21" s="110" t="s">
        <v>852</v>
      </c>
      <c r="B21" s="108">
        <v>26433490</v>
      </c>
      <c r="C21" s="108">
        <v>29443590</v>
      </c>
      <c r="D21" s="108">
        <v>33135150</v>
      </c>
      <c r="E21" s="108">
        <v>38099860</v>
      </c>
      <c r="F21" s="108">
        <v>42659150</v>
      </c>
      <c r="G21" s="108">
        <v>46517400</v>
      </c>
    </row>
    <row r="22" spans="1:7" ht="18" customHeight="1">
      <c r="A22" s="111" t="s">
        <v>858</v>
      </c>
      <c r="B22" s="108">
        <v>14879830</v>
      </c>
      <c r="C22" s="108">
        <v>14853740</v>
      </c>
      <c r="D22" s="108">
        <v>15627570</v>
      </c>
      <c r="E22" s="108">
        <v>17097660</v>
      </c>
      <c r="F22" s="108">
        <v>21479400</v>
      </c>
      <c r="G22" s="108">
        <v>23742420</v>
      </c>
    </row>
    <row r="23" spans="1:7" ht="18" customHeight="1">
      <c r="A23" s="110" t="s">
        <v>864</v>
      </c>
      <c r="B23" s="108">
        <v>10194010</v>
      </c>
      <c r="C23" s="108">
        <v>11268850</v>
      </c>
      <c r="D23" s="108">
        <v>12379020</v>
      </c>
      <c r="E23" s="108">
        <v>13599730</v>
      </c>
      <c r="F23" s="108">
        <v>14880850</v>
      </c>
      <c r="G23" s="108">
        <v>16176110</v>
      </c>
    </row>
    <row r="24" spans="1:7" ht="18" customHeight="1">
      <c r="A24" s="111" t="s">
        <v>870</v>
      </c>
      <c r="B24" s="108">
        <v>21548090</v>
      </c>
      <c r="C24" s="108">
        <v>23427050</v>
      </c>
      <c r="D24" s="108">
        <v>25561500</v>
      </c>
      <c r="E24" s="108">
        <v>28062480</v>
      </c>
      <c r="F24" s="108">
        <v>30629610</v>
      </c>
      <c r="G24" s="108">
        <v>33216910.000000004</v>
      </c>
    </row>
    <row r="25" spans="1:7" ht="18" customHeight="1">
      <c r="A25" s="110" t="s">
        <v>876</v>
      </c>
      <c r="B25" s="108">
        <v>28952940</v>
      </c>
      <c r="C25" s="108">
        <v>31515970</v>
      </c>
      <c r="D25" s="108">
        <v>34367340</v>
      </c>
      <c r="E25" s="108">
        <v>36842260</v>
      </c>
      <c r="F25" s="108">
        <v>40166840</v>
      </c>
      <c r="G25" s="108">
        <v>44091270</v>
      </c>
    </row>
    <row r="26" spans="1:7" ht="18" customHeight="1">
      <c r="A26" s="111" t="s">
        <v>882</v>
      </c>
      <c r="B26" s="108">
        <v>26594380</v>
      </c>
      <c r="C26" s="108">
        <v>28197080</v>
      </c>
      <c r="D26" s="108">
        <v>30058020</v>
      </c>
      <c r="E26" s="108">
        <v>32599830</v>
      </c>
      <c r="F26" s="108">
        <v>34436000</v>
      </c>
      <c r="G26" s="108">
        <v>36080970</v>
      </c>
    </row>
    <row r="27" spans="1:7" ht="18" customHeight="1">
      <c r="A27" s="110" t="s">
        <v>888</v>
      </c>
      <c r="B27" s="108">
        <v>140229630</v>
      </c>
      <c r="C27" s="108">
        <v>145998480</v>
      </c>
      <c r="D27" s="108">
        <v>158472710</v>
      </c>
      <c r="E27" s="108">
        <v>157399960</v>
      </c>
      <c r="F27" s="108">
        <v>146992800</v>
      </c>
      <c r="G27" s="108">
        <v>144827240</v>
      </c>
    </row>
    <row r="28" spans="1:7" ht="18" customHeight="1">
      <c r="A28" s="111" t="s">
        <v>894</v>
      </c>
      <c r="B28" s="108" t="e">
        <v>#VALUE!</v>
      </c>
      <c r="C28" s="108" t="e">
        <v>#VALUE!</v>
      </c>
      <c r="D28" s="108">
        <v>88415130</v>
      </c>
      <c r="E28" s="108">
        <v>95734770</v>
      </c>
      <c r="F28" s="108">
        <v>96694090</v>
      </c>
      <c r="G28" s="108">
        <v>100217980</v>
      </c>
    </row>
    <row r="29" spans="1:7" ht="18" customHeight="1">
      <c r="A29" s="110" t="s">
        <v>898</v>
      </c>
      <c r="B29" s="108">
        <v>24867950</v>
      </c>
      <c r="C29" s="108">
        <v>27373410</v>
      </c>
      <c r="D29" s="108">
        <v>30121090</v>
      </c>
      <c r="E29" s="108">
        <v>33800170</v>
      </c>
      <c r="F29" s="108">
        <v>37842340</v>
      </c>
      <c r="G29" s="108">
        <v>41255900</v>
      </c>
    </row>
    <row r="30" spans="1:7" ht="18" customHeight="1">
      <c r="A30" s="111" t="s">
        <v>904</v>
      </c>
      <c r="B30" s="108">
        <v>22547480</v>
      </c>
      <c r="C30" s="108">
        <v>25421640</v>
      </c>
      <c r="D30" s="108">
        <v>28663640</v>
      </c>
      <c r="E30" s="108">
        <v>31874690</v>
      </c>
      <c r="F30" s="108">
        <v>37403810</v>
      </c>
      <c r="G30" s="108">
        <v>41151470</v>
      </c>
    </row>
    <row r="31" spans="1:7" ht="18" customHeight="1">
      <c r="A31" s="110" t="s">
        <v>910</v>
      </c>
      <c r="B31" s="108">
        <v>24311670</v>
      </c>
      <c r="C31" s="108">
        <v>27670910</v>
      </c>
      <c r="D31" s="108">
        <v>31027930</v>
      </c>
      <c r="E31" s="108">
        <v>35344880</v>
      </c>
      <c r="F31" s="108">
        <v>39942990</v>
      </c>
      <c r="G31" s="108">
        <v>44061460</v>
      </c>
    </row>
    <row r="32" spans="1:7" ht="18" customHeight="1">
      <c r="A32" s="111" t="s">
        <v>916</v>
      </c>
      <c r="B32" s="108">
        <v>24302100</v>
      </c>
      <c r="C32" s="108">
        <v>27582580</v>
      </c>
      <c r="D32" s="108">
        <v>29641120</v>
      </c>
      <c r="E32" s="108">
        <v>32115830</v>
      </c>
      <c r="F32" s="108">
        <v>35112850</v>
      </c>
      <c r="G32" s="108">
        <v>38017510</v>
      </c>
    </row>
    <row r="33" spans="1:7" ht="18" customHeight="1">
      <c r="A33" s="110" t="s">
        <v>922</v>
      </c>
      <c r="B33" s="108">
        <v>16381670</v>
      </c>
      <c r="C33" s="108">
        <v>18207860</v>
      </c>
      <c r="D33" s="108">
        <v>20154350</v>
      </c>
      <c r="E33" s="108">
        <v>22582500</v>
      </c>
      <c r="F33" s="108">
        <v>25181100</v>
      </c>
      <c r="G33" s="108">
        <v>27654340</v>
      </c>
    </row>
    <row r="34" spans="1:7" ht="18" customHeight="1">
      <c r="A34" s="111" t="s">
        <v>928</v>
      </c>
      <c r="B34" s="108">
        <v>17001850</v>
      </c>
      <c r="C34" s="108">
        <v>18688250</v>
      </c>
      <c r="D34" s="108">
        <v>20457330</v>
      </c>
      <c r="E34" s="108">
        <v>23415050</v>
      </c>
      <c r="F34" s="108">
        <v>25751290</v>
      </c>
      <c r="G34" s="108">
        <v>27535470</v>
      </c>
    </row>
    <row r="35" spans="1:7" ht="18" customHeight="1">
      <c r="A35" s="110" t="s">
        <v>934</v>
      </c>
      <c r="B35" s="108">
        <v>13604410</v>
      </c>
      <c r="C35" s="108">
        <v>15418360</v>
      </c>
      <c r="D35" s="108">
        <v>17092990</v>
      </c>
      <c r="E35" s="108">
        <v>19099980</v>
      </c>
      <c r="F35" s="108">
        <v>20364510</v>
      </c>
      <c r="G35" s="108">
        <v>21603970</v>
      </c>
    </row>
    <row r="36" spans="1:7" ht="18" customHeight="1">
      <c r="A36" s="111" t="s">
        <v>940</v>
      </c>
      <c r="B36" s="108">
        <v>16002570</v>
      </c>
      <c r="C36" s="108">
        <v>17726060</v>
      </c>
      <c r="D36" s="108">
        <v>19230010</v>
      </c>
      <c r="E36" s="108">
        <v>21114230</v>
      </c>
      <c r="F36" s="108">
        <v>22919860</v>
      </c>
      <c r="G36" s="108">
        <v>24593080</v>
      </c>
    </row>
    <row r="37" spans="1:7" ht="18" customHeight="1">
      <c r="A37" s="110" t="s">
        <v>946</v>
      </c>
      <c r="B37" s="108">
        <v>56305110</v>
      </c>
      <c r="C37" s="108">
        <v>58762560</v>
      </c>
      <c r="D37" s="108">
        <v>63984190</v>
      </c>
      <c r="E37" s="108">
        <v>68463580</v>
      </c>
      <c r="F37" s="108">
        <v>72161980</v>
      </c>
      <c r="G37" s="108">
        <v>74589600</v>
      </c>
    </row>
    <row r="38" spans="1:7" ht="18" customHeight="1">
      <c r="A38" s="111" t="s">
        <v>952</v>
      </c>
      <c r="B38" s="108">
        <v>37111150</v>
      </c>
      <c r="C38" s="108">
        <v>37935010</v>
      </c>
      <c r="D38" s="108">
        <v>40513650</v>
      </c>
      <c r="E38" s="108">
        <v>43134250</v>
      </c>
      <c r="F38" s="108">
        <v>48010000</v>
      </c>
      <c r="G38" s="108">
        <v>55611370</v>
      </c>
    </row>
  </sheetData>
  <mergeCells count="2">
    <mergeCell ref="A2:A4"/>
    <mergeCell ref="B2:G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9"/>
  <sheetViews>
    <sheetView topLeftCell="A32" zoomScale="55" zoomScaleNormal="55" zoomScaleSheetLayoutView="55" workbookViewId="0">
      <selection activeCell="E94" sqref="E94"/>
    </sheetView>
  </sheetViews>
  <sheetFormatPr defaultRowHeight="15"/>
  <cols>
    <col min="1" max="1" width="3.42578125" style="6" customWidth="1"/>
    <col min="2" max="2" width="6.5703125" style="6" customWidth="1"/>
    <col min="3" max="3" width="59.7109375" style="6" customWidth="1"/>
    <col min="4" max="5" width="12.140625" style="6" bestFit="1" customWidth="1"/>
    <col min="6" max="6" width="9.42578125" style="6" hidden="1" customWidth="1"/>
    <col min="7" max="7" width="13.28515625" style="6" hidden="1" customWidth="1"/>
    <col min="8" max="8" width="9.42578125" style="6" hidden="1" customWidth="1"/>
    <col min="9" max="9" width="13.28515625" style="6" hidden="1" customWidth="1"/>
    <col min="10" max="10" width="9.42578125" style="6" hidden="1" customWidth="1"/>
    <col min="11" max="11" width="13.28515625" style="6" hidden="1" customWidth="1"/>
    <col min="12" max="12" width="9.42578125" style="6" hidden="1" customWidth="1"/>
    <col min="13" max="13" width="13.28515625" style="6" hidden="1" customWidth="1"/>
    <col min="14" max="15" width="13.28515625" style="6" customWidth="1"/>
    <col min="16" max="16" width="11.28515625" style="6" hidden="1" customWidth="1"/>
    <col min="17" max="17" width="13.28515625" style="6" hidden="1" customWidth="1"/>
    <col min="18" max="18" width="10.140625" style="6" hidden="1" customWidth="1"/>
    <col min="19" max="19" width="13.28515625" style="6" hidden="1" customWidth="1"/>
    <col min="20" max="20" width="10.5703125" style="6" hidden="1" customWidth="1"/>
    <col min="21" max="21" width="13.28515625" style="6" hidden="1" customWidth="1"/>
    <col min="22" max="22" width="10.5703125" style="6" hidden="1" customWidth="1"/>
    <col min="23" max="23" width="13.28515625" style="6" hidden="1" customWidth="1"/>
    <col min="24" max="26" width="13.28515625" style="6" customWidth="1"/>
    <col min="27" max="245" width="9.140625" style="6"/>
    <col min="246" max="246" width="3.42578125" style="6" customWidth="1"/>
    <col min="247" max="247" width="6.5703125" style="6" customWidth="1"/>
    <col min="248" max="248" width="59.7109375" style="6" customWidth="1"/>
    <col min="249" max="249" width="10.140625" style="6" customWidth="1"/>
    <col min="250" max="250" width="13.28515625" style="6" customWidth="1"/>
    <col min="251" max="251" width="10.140625" style="6" customWidth="1"/>
    <col min="252" max="252" width="13.28515625" style="6" customWidth="1"/>
    <col min="253" max="260" width="0" style="6" hidden="1" customWidth="1"/>
    <col min="261" max="261" width="10.7109375" style="6" customWidth="1"/>
    <col min="262" max="262" width="13.28515625" style="6" customWidth="1"/>
    <col min="263" max="263" width="9.85546875" style="6" customWidth="1"/>
    <col min="264" max="264" width="13.28515625" style="6" customWidth="1"/>
    <col min="265" max="272" width="0" style="6" hidden="1" customWidth="1"/>
    <col min="273" max="273" width="10.140625" style="6" customWidth="1"/>
    <col min="274" max="274" width="13.28515625" style="6" customWidth="1"/>
    <col min="275" max="275" width="10.5703125" style="6" customWidth="1"/>
    <col min="276" max="276" width="13.28515625" style="6" customWidth="1"/>
    <col min="277" max="277" width="11.28515625" style="6" bestFit="1" customWidth="1"/>
    <col min="278" max="278" width="13.28515625" style="6" customWidth="1"/>
    <col min="279" max="279" width="10.5703125" style="6" customWidth="1"/>
    <col min="280" max="280" width="11.85546875" style="6" customWidth="1"/>
    <col min="281" max="281" width="9.7109375" style="6" customWidth="1"/>
    <col min="282" max="282" width="11.28515625" style="6" customWidth="1"/>
    <col min="283" max="501" width="9.140625" style="6"/>
    <col min="502" max="502" width="3.42578125" style="6" customWidth="1"/>
    <col min="503" max="503" width="6.5703125" style="6" customWidth="1"/>
    <col min="504" max="504" width="59.7109375" style="6" customWidth="1"/>
    <col min="505" max="505" width="10.140625" style="6" customWidth="1"/>
    <col min="506" max="506" width="13.28515625" style="6" customWidth="1"/>
    <col min="507" max="507" width="10.140625" style="6" customWidth="1"/>
    <col min="508" max="508" width="13.28515625" style="6" customWidth="1"/>
    <col min="509" max="516" width="0" style="6" hidden="1" customWidth="1"/>
    <col min="517" max="517" width="10.7109375" style="6" customWidth="1"/>
    <col min="518" max="518" width="13.28515625" style="6" customWidth="1"/>
    <col min="519" max="519" width="9.85546875" style="6" customWidth="1"/>
    <col min="520" max="520" width="13.28515625" style="6" customWidth="1"/>
    <col min="521" max="528" width="0" style="6" hidden="1" customWidth="1"/>
    <col min="529" max="529" width="10.140625" style="6" customWidth="1"/>
    <col min="530" max="530" width="13.28515625" style="6" customWidth="1"/>
    <col min="531" max="531" width="10.5703125" style="6" customWidth="1"/>
    <col min="532" max="532" width="13.28515625" style="6" customWidth="1"/>
    <col min="533" max="533" width="11.28515625" style="6" bestFit="1" customWidth="1"/>
    <col min="534" max="534" width="13.28515625" style="6" customWidth="1"/>
    <col min="535" max="535" width="10.5703125" style="6" customWidth="1"/>
    <col min="536" max="536" width="11.85546875" style="6" customWidth="1"/>
    <col min="537" max="537" width="9.7109375" style="6" customWidth="1"/>
    <col min="538" max="538" width="11.28515625" style="6" customWidth="1"/>
    <col min="539" max="757" width="9.140625" style="6"/>
    <col min="758" max="758" width="3.42578125" style="6" customWidth="1"/>
    <col min="759" max="759" width="6.5703125" style="6" customWidth="1"/>
    <col min="760" max="760" width="59.7109375" style="6" customWidth="1"/>
    <col min="761" max="761" width="10.140625" style="6" customWidth="1"/>
    <col min="762" max="762" width="13.28515625" style="6" customWidth="1"/>
    <col min="763" max="763" width="10.140625" style="6" customWidth="1"/>
    <col min="764" max="764" width="13.28515625" style="6" customWidth="1"/>
    <col min="765" max="772" width="0" style="6" hidden="1" customWidth="1"/>
    <col min="773" max="773" width="10.7109375" style="6" customWidth="1"/>
    <col min="774" max="774" width="13.28515625" style="6" customWidth="1"/>
    <col min="775" max="775" width="9.85546875" style="6" customWidth="1"/>
    <col min="776" max="776" width="13.28515625" style="6" customWidth="1"/>
    <col min="777" max="784" width="0" style="6" hidden="1" customWidth="1"/>
    <col min="785" max="785" width="10.140625" style="6" customWidth="1"/>
    <col min="786" max="786" width="13.28515625" style="6" customWidth="1"/>
    <col min="787" max="787" width="10.5703125" style="6" customWidth="1"/>
    <col min="788" max="788" width="13.28515625" style="6" customWidth="1"/>
    <col min="789" max="789" width="11.28515625" style="6" bestFit="1" customWidth="1"/>
    <col min="790" max="790" width="13.28515625" style="6" customWidth="1"/>
    <col min="791" max="791" width="10.5703125" style="6" customWidth="1"/>
    <col min="792" max="792" width="11.85546875" style="6" customWidth="1"/>
    <col min="793" max="793" width="9.7109375" style="6" customWidth="1"/>
    <col min="794" max="794" width="11.28515625" style="6" customWidth="1"/>
    <col min="795" max="1013" width="9.140625" style="6"/>
    <col min="1014" max="1014" width="3.42578125" style="6" customWidth="1"/>
    <col min="1015" max="1015" width="6.5703125" style="6" customWidth="1"/>
    <col min="1016" max="1016" width="59.7109375" style="6" customWidth="1"/>
    <col min="1017" max="1017" width="10.140625" style="6" customWidth="1"/>
    <col min="1018" max="1018" width="13.28515625" style="6" customWidth="1"/>
    <col min="1019" max="1019" width="10.140625" style="6" customWidth="1"/>
    <col min="1020" max="1020" width="13.28515625" style="6" customWidth="1"/>
    <col min="1021" max="1028" width="0" style="6" hidden="1" customWidth="1"/>
    <col min="1029" max="1029" width="10.7109375" style="6" customWidth="1"/>
    <col min="1030" max="1030" width="13.28515625" style="6" customWidth="1"/>
    <col min="1031" max="1031" width="9.85546875" style="6" customWidth="1"/>
    <col min="1032" max="1032" width="13.28515625" style="6" customWidth="1"/>
    <col min="1033" max="1040" width="0" style="6" hidden="1" customWidth="1"/>
    <col min="1041" max="1041" width="10.140625" style="6" customWidth="1"/>
    <col min="1042" max="1042" width="13.28515625" style="6" customWidth="1"/>
    <col min="1043" max="1043" width="10.5703125" style="6" customWidth="1"/>
    <col min="1044" max="1044" width="13.28515625" style="6" customWidth="1"/>
    <col min="1045" max="1045" width="11.28515625" style="6" bestFit="1" customWidth="1"/>
    <col min="1046" max="1046" width="13.28515625" style="6" customWidth="1"/>
    <col min="1047" max="1047" width="10.5703125" style="6" customWidth="1"/>
    <col min="1048" max="1048" width="11.85546875" style="6" customWidth="1"/>
    <col min="1049" max="1049" width="9.7109375" style="6" customWidth="1"/>
    <col min="1050" max="1050" width="11.28515625" style="6" customWidth="1"/>
    <col min="1051" max="1269" width="9.140625" style="6"/>
    <col min="1270" max="1270" width="3.42578125" style="6" customWidth="1"/>
    <col min="1271" max="1271" width="6.5703125" style="6" customWidth="1"/>
    <col min="1272" max="1272" width="59.7109375" style="6" customWidth="1"/>
    <col min="1273" max="1273" width="10.140625" style="6" customWidth="1"/>
    <col min="1274" max="1274" width="13.28515625" style="6" customWidth="1"/>
    <col min="1275" max="1275" width="10.140625" style="6" customWidth="1"/>
    <col min="1276" max="1276" width="13.28515625" style="6" customWidth="1"/>
    <col min="1277" max="1284" width="0" style="6" hidden="1" customWidth="1"/>
    <col min="1285" max="1285" width="10.7109375" style="6" customWidth="1"/>
    <col min="1286" max="1286" width="13.28515625" style="6" customWidth="1"/>
    <col min="1287" max="1287" width="9.85546875" style="6" customWidth="1"/>
    <col min="1288" max="1288" width="13.28515625" style="6" customWidth="1"/>
    <col min="1289" max="1296" width="0" style="6" hidden="1" customWidth="1"/>
    <col min="1297" max="1297" width="10.140625" style="6" customWidth="1"/>
    <col min="1298" max="1298" width="13.28515625" style="6" customWidth="1"/>
    <col min="1299" max="1299" width="10.5703125" style="6" customWidth="1"/>
    <col min="1300" max="1300" width="13.28515625" style="6" customWidth="1"/>
    <col min="1301" max="1301" width="11.28515625" style="6" bestFit="1" customWidth="1"/>
    <col min="1302" max="1302" width="13.28515625" style="6" customWidth="1"/>
    <col min="1303" max="1303" width="10.5703125" style="6" customWidth="1"/>
    <col min="1304" max="1304" width="11.85546875" style="6" customWidth="1"/>
    <col min="1305" max="1305" width="9.7109375" style="6" customWidth="1"/>
    <col min="1306" max="1306" width="11.28515625" style="6" customWidth="1"/>
    <col min="1307" max="1525" width="9.140625" style="6"/>
    <col min="1526" max="1526" width="3.42578125" style="6" customWidth="1"/>
    <col min="1527" max="1527" width="6.5703125" style="6" customWidth="1"/>
    <col min="1528" max="1528" width="59.7109375" style="6" customWidth="1"/>
    <col min="1529" max="1529" width="10.140625" style="6" customWidth="1"/>
    <col min="1530" max="1530" width="13.28515625" style="6" customWidth="1"/>
    <col min="1531" max="1531" width="10.140625" style="6" customWidth="1"/>
    <col min="1532" max="1532" width="13.28515625" style="6" customWidth="1"/>
    <col min="1533" max="1540" width="0" style="6" hidden="1" customWidth="1"/>
    <col min="1541" max="1541" width="10.7109375" style="6" customWidth="1"/>
    <col min="1542" max="1542" width="13.28515625" style="6" customWidth="1"/>
    <col min="1543" max="1543" width="9.85546875" style="6" customWidth="1"/>
    <col min="1544" max="1544" width="13.28515625" style="6" customWidth="1"/>
    <col min="1545" max="1552" width="0" style="6" hidden="1" customWidth="1"/>
    <col min="1553" max="1553" width="10.140625" style="6" customWidth="1"/>
    <col min="1554" max="1554" width="13.28515625" style="6" customWidth="1"/>
    <col min="1555" max="1555" width="10.5703125" style="6" customWidth="1"/>
    <col min="1556" max="1556" width="13.28515625" style="6" customWidth="1"/>
    <col min="1557" max="1557" width="11.28515625" style="6" bestFit="1" customWidth="1"/>
    <col min="1558" max="1558" width="13.28515625" style="6" customWidth="1"/>
    <col min="1559" max="1559" width="10.5703125" style="6" customWidth="1"/>
    <col min="1560" max="1560" width="11.85546875" style="6" customWidth="1"/>
    <col min="1561" max="1561" width="9.7109375" style="6" customWidth="1"/>
    <col min="1562" max="1562" width="11.28515625" style="6" customWidth="1"/>
    <col min="1563" max="1781" width="9.140625" style="6"/>
    <col min="1782" max="1782" width="3.42578125" style="6" customWidth="1"/>
    <col min="1783" max="1783" width="6.5703125" style="6" customWidth="1"/>
    <col min="1784" max="1784" width="59.7109375" style="6" customWidth="1"/>
    <col min="1785" max="1785" width="10.140625" style="6" customWidth="1"/>
    <col min="1786" max="1786" width="13.28515625" style="6" customWidth="1"/>
    <col min="1787" max="1787" width="10.140625" style="6" customWidth="1"/>
    <col min="1788" max="1788" width="13.28515625" style="6" customWidth="1"/>
    <col min="1789" max="1796" width="0" style="6" hidden="1" customWidth="1"/>
    <col min="1797" max="1797" width="10.7109375" style="6" customWidth="1"/>
    <col min="1798" max="1798" width="13.28515625" style="6" customWidth="1"/>
    <col min="1799" max="1799" width="9.85546875" style="6" customWidth="1"/>
    <col min="1800" max="1800" width="13.28515625" style="6" customWidth="1"/>
    <col min="1801" max="1808" width="0" style="6" hidden="1" customWidth="1"/>
    <col min="1809" max="1809" width="10.140625" style="6" customWidth="1"/>
    <col min="1810" max="1810" width="13.28515625" style="6" customWidth="1"/>
    <col min="1811" max="1811" width="10.5703125" style="6" customWidth="1"/>
    <col min="1812" max="1812" width="13.28515625" style="6" customWidth="1"/>
    <col min="1813" max="1813" width="11.28515625" style="6" bestFit="1" customWidth="1"/>
    <col min="1814" max="1814" width="13.28515625" style="6" customWidth="1"/>
    <col min="1815" max="1815" width="10.5703125" style="6" customWidth="1"/>
    <col min="1816" max="1816" width="11.85546875" style="6" customWidth="1"/>
    <col min="1817" max="1817" width="9.7109375" style="6" customWidth="1"/>
    <col min="1818" max="1818" width="11.28515625" style="6" customWidth="1"/>
    <col min="1819" max="2037" width="9.140625" style="6"/>
    <col min="2038" max="2038" width="3.42578125" style="6" customWidth="1"/>
    <col min="2039" max="2039" width="6.5703125" style="6" customWidth="1"/>
    <col min="2040" max="2040" width="59.7109375" style="6" customWidth="1"/>
    <col min="2041" max="2041" width="10.140625" style="6" customWidth="1"/>
    <col min="2042" max="2042" width="13.28515625" style="6" customWidth="1"/>
    <col min="2043" max="2043" width="10.140625" style="6" customWidth="1"/>
    <col min="2044" max="2044" width="13.28515625" style="6" customWidth="1"/>
    <col min="2045" max="2052" width="0" style="6" hidden="1" customWidth="1"/>
    <col min="2053" max="2053" width="10.7109375" style="6" customWidth="1"/>
    <col min="2054" max="2054" width="13.28515625" style="6" customWidth="1"/>
    <col min="2055" max="2055" width="9.85546875" style="6" customWidth="1"/>
    <col min="2056" max="2056" width="13.28515625" style="6" customWidth="1"/>
    <col min="2057" max="2064" width="0" style="6" hidden="1" customWidth="1"/>
    <col min="2065" max="2065" width="10.140625" style="6" customWidth="1"/>
    <col min="2066" max="2066" width="13.28515625" style="6" customWidth="1"/>
    <col min="2067" max="2067" width="10.5703125" style="6" customWidth="1"/>
    <col min="2068" max="2068" width="13.28515625" style="6" customWidth="1"/>
    <col min="2069" max="2069" width="11.28515625" style="6" bestFit="1" customWidth="1"/>
    <col min="2070" max="2070" width="13.28515625" style="6" customWidth="1"/>
    <col min="2071" max="2071" width="10.5703125" style="6" customWidth="1"/>
    <col min="2072" max="2072" width="11.85546875" style="6" customWidth="1"/>
    <col min="2073" max="2073" width="9.7109375" style="6" customWidth="1"/>
    <col min="2074" max="2074" width="11.28515625" style="6" customWidth="1"/>
    <col min="2075" max="2293" width="9.140625" style="6"/>
    <col min="2294" max="2294" width="3.42578125" style="6" customWidth="1"/>
    <col min="2295" max="2295" width="6.5703125" style="6" customWidth="1"/>
    <col min="2296" max="2296" width="59.7109375" style="6" customWidth="1"/>
    <col min="2297" max="2297" width="10.140625" style="6" customWidth="1"/>
    <col min="2298" max="2298" width="13.28515625" style="6" customWidth="1"/>
    <col min="2299" max="2299" width="10.140625" style="6" customWidth="1"/>
    <col min="2300" max="2300" width="13.28515625" style="6" customWidth="1"/>
    <col min="2301" max="2308" width="0" style="6" hidden="1" customWidth="1"/>
    <col min="2309" max="2309" width="10.7109375" style="6" customWidth="1"/>
    <col min="2310" max="2310" width="13.28515625" style="6" customWidth="1"/>
    <col min="2311" max="2311" width="9.85546875" style="6" customWidth="1"/>
    <col min="2312" max="2312" width="13.28515625" style="6" customWidth="1"/>
    <col min="2313" max="2320" width="0" style="6" hidden="1" customWidth="1"/>
    <col min="2321" max="2321" width="10.140625" style="6" customWidth="1"/>
    <col min="2322" max="2322" width="13.28515625" style="6" customWidth="1"/>
    <col min="2323" max="2323" width="10.5703125" style="6" customWidth="1"/>
    <col min="2324" max="2324" width="13.28515625" style="6" customWidth="1"/>
    <col min="2325" max="2325" width="11.28515625" style="6" bestFit="1" customWidth="1"/>
    <col min="2326" max="2326" width="13.28515625" style="6" customWidth="1"/>
    <col min="2327" max="2327" width="10.5703125" style="6" customWidth="1"/>
    <col min="2328" max="2328" width="11.85546875" style="6" customWidth="1"/>
    <col min="2329" max="2329" width="9.7109375" style="6" customWidth="1"/>
    <col min="2330" max="2330" width="11.28515625" style="6" customWidth="1"/>
    <col min="2331" max="2549" width="9.140625" style="6"/>
    <col min="2550" max="2550" width="3.42578125" style="6" customWidth="1"/>
    <col min="2551" max="2551" width="6.5703125" style="6" customWidth="1"/>
    <col min="2552" max="2552" width="59.7109375" style="6" customWidth="1"/>
    <col min="2553" max="2553" width="10.140625" style="6" customWidth="1"/>
    <col min="2554" max="2554" width="13.28515625" style="6" customWidth="1"/>
    <col min="2555" max="2555" width="10.140625" style="6" customWidth="1"/>
    <col min="2556" max="2556" width="13.28515625" style="6" customWidth="1"/>
    <col min="2557" max="2564" width="0" style="6" hidden="1" customWidth="1"/>
    <col min="2565" max="2565" width="10.7109375" style="6" customWidth="1"/>
    <col min="2566" max="2566" width="13.28515625" style="6" customWidth="1"/>
    <col min="2567" max="2567" width="9.85546875" style="6" customWidth="1"/>
    <col min="2568" max="2568" width="13.28515625" style="6" customWidth="1"/>
    <col min="2569" max="2576" width="0" style="6" hidden="1" customWidth="1"/>
    <col min="2577" max="2577" width="10.140625" style="6" customWidth="1"/>
    <col min="2578" max="2578" width="13.28515625" style="6" customWidth="1"/>
    <col min="2579" max="2579" width="10.5703125" style="6" customWidth="1"/>
    <col min="2580" max="2580" width="13.28515625" style="6" customWidth="1"/>
    <col min="2581" max="2581" width="11.28515625" style="6" bestFit="1" customWidth="1"/>
    <col min="2582" max="2582" width="13.28515625" style="6" customWidth="1"/>
    <col min="2583" max="2583" width="10.5703125" style="6" customWidth="1"/>
    <col min="2584" max="2584" width="11.85546875" style="6" customWidth="1"/>
    <col min="2585" max="2585" width="9.7109375" style="6" customWidth="1"/>
    <col min="2586" max="2586" width="11.28515625" style="6" customWidth="1"/>
    <col min="2587" max="2805" width="9.140625" style="6"/>
    <col min="2806" max="2806" width="3.42578125" style="6" customWidth="1"/>
    <col min="2807" max="2807" width="6.5703125" style="6" customWidth="1"/>
    <col min="2808" max="2808" width="59.7109375" style="6" customWidth="1"/>
    <col min="2809" max="2809" width="10.140625" style="6" customWidth="1"/>
    <col min="2810" max="2810" width="13.28515625" style="6" customWidth="1"/>
    <col min="2811" max="2811" width="10.140625" style="6" customWidth="1"/>
    <col min="2812" max="2812" width="13.28515625" style="6" customWidth="1"/>
    <col min="2813" max="2820" width="0" style="6" hidden="1" customWidth="1"/>
    <col min="2821" max="2821" width="10.7109375" style="6" customWidth="1"/>
    <col min="2822" max="2822" width="13.28515625" style="6" customWidth="1"/>
    <col min="2823" max="2823" width="9.85546875" style="6" customWidth="1"/>
    <col min="2824" max="2824" width="13.28515625" style="6" customWidth="1"/>
    <col min="2825" max="2832" width="0" style="6" hidden="1" customWidth="1"/>
    <col min="2833" max="2833" width="10.140625" style="6" customWidth="1"/>
    <col min="2834" max="2834" width="13.28515625" style="6" customWidth="1"/>
    <col min="2835" max="2835" width="10.5703125" style="6" customWidth="1"/>
    <col min="2836" max="2836" width="13.28515625" style="6" customWidth="1"/>
    <col min="2837" max="2837" width="11.28515625" style="6" bestFit="1" customWidth="1"/>
    <col min="2838" max="2838" width="13.28515625" style="6" customWidth="1"/>
    <col min="2839" max="2839" width="10.5703125" style="6" customWidth="1"/>
    <col min="2840" max="2840" width="11.85546875" style="6" customWidth="1"/>
    <col min="2841" max="2841" width="9.7109375" style="6" customWidth="1"/>
    <col min="2842" max="2842" width="11.28515625" style="6" customWidth="1"/>
    <col min="2843" max="3061" width="9.140625" style="6"/>
    <col min="3062" max="3062" width="3.42578125" style="6" customWidth="1"/>
    <col min="3063" max="3063" width="6.5703125" style="6" customWidth="1"/>
    <col min="3064" max="3064" width="59.7109375" style="6" customWidth="1"/>
    <col min="3065" max="3065" width="10.140625" style="6" customWidth="1"/>
    <col min="3066" max="3066" width="13.28515625" style="6" customWidth="1"/>
    <col min="3067" max="3067" width="10.140625" style="6" customWidth="1"/>
    <col min="3068" max="3068" width="13.28515625" style="6" customWidth="1"/>
    <col min="3069" max="3076" width="0" style="6" hidden="1" customWidth="1"/>
    <col min="3077" max="3077" width="10.7109375" style="6" customWidth="1"/>
    <col min="3078" max="3078" width="13.28515625" style="6" customWidth="1"/>
    <col min="3079" max="3079" width="9.85546875" style="6" customWidth="1"/>
    <col min="3080" max="3080" width="13.28515625" style="6" customWidth="1"/>
    <col min="3081" max="3088" width="0" style="6" hidden="1" customWidth="1"/>
    <col min="3089" max="3089" width="10.140625" style="6" customWidth="1"/>
    <col min="3090" max="3090" width="13.28515625" style="6" customWidth="1"/>
    <col min="3091" max="3091" width="10.5703125" style="6" customWidth="1"/>
    <col min="3092" max="3092" width="13.28515625" style="6" customWidth="1"/>
    <col min="3093" max="3093" width="11.28515625" style="6" bestFit="1" customWidth="1"/>
    <col min="3094" max="3094" width="13.28515625" style="6" customWidth="1"/>
    <col min="3095" max="3095" width="10.5703125" style="6" customWidth="1"/>
    <col min="3096" max="3096" width="11.85546875" style="6" customWidth="1"/>
    <col min="3097" max="3097" width="9.7109375" style="6" customWidth="1"/>
    <col min="3098" max="3098" width="11.28515625" style="6" customWidth="1"/>
    <col min="3099" max="3317" width="9.140625" style="6"/>
    <col min="3318" max="3318" width="3.42578125" style="6" customWidth="1"/>
    <col min="3319" max="3319" width="6.5703125" style="6" customWidth="1"/>
    <col min="3320" max="3320" width="59.7109375" style="6" customWidth="1"/>
    <col min="3321" max="3321" width="10.140625" style="6" customWidth="1"/>
    <col min="3322" max="3322" width="13.28515625" style="6" customWidth="1"/>
    <col min="3323" max="3323" width="10.140625" style="6" customWidth="1"/>
    <col min="3324" max="3324" width="13.28515625" style="6" customWidth="1"/>
    <col min="3325" max="3332" width="0" style="6" hidden="1" customWidth="1"/>
    <col min="3333" max="3333" width="10.7109375" style="6" customWidth="1"/>
    <col min="3334" max="3334" width="13.28515625" style="6" customWidth="1"/>
    <col min="3335" max="3335" width="9.85546875" style="6" customWidth="1"/>
    <col min="3336" max="3336" width="13.28515625" style="6" customWidth="1"/>
    <col min="3337" max="3344" width="0" style="6" hidden="1" customWidth="1"/>
    <col min="3345" max="3345" width="10.140625" style="6" customWidth="1"/>
    <col min="3346" max="3346" width="13.28515625" style="6" customWidth="1"/>
    <col min="3347" max="3347" width="10.5703125" style="6" customWidth="1"/>
    <col min="3348" max="3348" width="13.28515625" style="6" customWidth="1"/>
    <col min="3349" max="3349" width="11.28515625" style="6" bestFit="1" customWidth="1"/>
    <col min="3350" max="3350" width="13.28515625" style="6" customWidth="1"/>
    <col min="3351" max="3351" width="10.5703125" style="6" customWidth="1"/>
    <col min="3352" max="3352" width="11.85546875" style="6" customWidth="1"/>
    <col min="3353" max="3353" width="9.7109375" style="6" customWidth="1"/>
    <col min="3354" max="3354" width="11.28515625" style="6" customWidth="1"/>
    <col min="3355" max="3573" width="9.140625" style="6"/>
    <col min="3574" max="3574" width="3.42578125" style="6" customWidth="1"/>
    <col min="3575" max="3575" width="6.5703125" style="6" customWidth="1"/>
    <col min="3576" max="3576" width="59.7109375" style="6" customWidth="1"/>
    <col min="3577" max="3577" width="10.140625" style="6" customWidth="1"/>
    <col min="3578" max="3578" width="13.28515625" style="6" customWidth="1"/>
    <col min="3579" max="3579" width="10.140625" style="6" customWidth="1"/>
    <col min="3580" max="3580" width="13.28515625" style="6" customWidth="1"/>
    <col min="3581" max="3588" width="0" style="6" hidden="1" customWidth="1"/>
    <col min="3589" max="3589" width="10.7109375" style="6" customWidth="1"/>
    <col min="3590" max="3590" width="13.28515625" style="6" customWidth="1"/>
    <col min="3591" max="3591" width="9.85546875" style="6" customWidth="1"/>
    <col min="3592" max="3592" width="13.28515625" style="6" customWidth="1"/>
    <col min="3593" max="3600" width="0" style="6" hidden="1" customWidth="1"/>
    <col min="3601" max="3601" width="10.140625" style="6" customWidth="1"/>
    <col min="3602" max="3602" width="13.28515625" style="6" customWidth="1"/>
    <col min="3603" max="3603" width="10.5703125" style="6" customWidth="1"/>
    <col min="3604" max="3604" width="13.28515625" style="6" customWidth="1"/>
    <col min="3605" max="3605" width="11.28515625" style="6" bestFit="1" customWidth="1"/>
    <col min="3606" max="3606" width="13.28515625" style="6" customWidth="1"/>
    <col min="3607" max="3607" width="10.5703125" style="6" customWidth="1"/>
    <col min="3608" max="3608" width="11.85546875" style="6" customWidth="1"/>
    <col min="3609" max="3609" width="9.7109375" style="6" customWidth="1"/>
    <col min="3610" max="3610" width="11.28515625" style="6" customWidth="1"/>
    <col min="3611" max="3829" width="9.140625" style="6"/>
    <col min="3830" max="3830" width="3.42578125" style="6" customWidth="1"/>
    <col min="3831" max="3831" width="6.5703125" style="6" customWidth="1"/>
    <col min="3832" max="3832" width="59.7109375" style="6" customWidth="1"/>
    <col min="3833" max="3833" width="10.140625" style="6" customWidth="1"/>
    <col min="3834" max="3834" width="13.28515625" style="6" customWidth="1"/>
    <col min="3835" max="3835" width="10.140625" style="6" customWidth="1"/>
    <col min="3836" max="3836" width="13.28515625" style="6" customWidth="1"/>
    <col min="3837" max="3844" width="0" style="6" hidden="1" customWidth="1"/>
    <col min="3845" max="3845" width="10.7109375" style="6" customWidth="1"/>
    <col min="3846" max="3846" width="13.28515625" style="6" customWidth="1"/>
    <col min="3847" max="3847" width="9.85546875" style="6" customWidth="1"/>
    <col min="3848" max="3848" width="13.28515625" style="6" customWidth="1"/>
    <col min="3849" max="3856" width="0" style="6" hidden="1" customWidth="1"/>
    <col min="3857" max="3857" width="10.140625" style="6" customWidth="1"/>
    <col min="3858" max="3858" width="13.28515625" style="6" customWidth="1"/>
    <col min="3859" max="3859" width="10.5703125" style="6" customWidth="1"/>
    <col min="3860" max="3860" width="13.28515625" style="6" customWidth="1"/>
    <col min="3861" max="3861" width="11.28515625" style="6" bestFit="1" customWidth="1"/>
    <col min="3862" max="3862" width="13.28515625" style="6" customWidth="1"/>
    <col min="3863" max="3863" width="10.5703125" style="6" customWidth="1"/>
    <col min="3864" max="3864" width="11.85546875" style="6" customWidth="1"/>
    <col min="3865" max="3865" width="9.7109375" style="6" customWidth="1"/>
    <col min="3866" max="3866" width="11.28515625" style="6" customWidth="1"/>
    <col min="3867" max="4085" width="9.140625" style="6"/>
    <col min="4086" max="4086" width="3.42578125" style="6" customWidth="1"/>
    <col min="4087" max="4087" width="6.5703125" style="6" customWidth="1"/>
    <col min="4088" max="4088" width="59.7109375" style="6" customWidth="1"/>
    <col min="4089" max="4089" width="10.140625" style="6" customWidth="1"/>
    <col min="4090" max="4090" width="13.28515625" style="6" customWidth="1"/>
    <col min="4091" max="4091" width="10.140625" style="6" customWidth="1"/>
    <col min="4092" max="4092" width="13.28515625" style="6" customWidth="1"/>
    <col min="4093" max="4100" width="0" style="6" hidden="1" customWidth="1"/>
    <col min="4101" max="4101" width="10.7109375" style="6" customWidth="1"/>
    <col min="4102" max="4102" width="13.28515625" style="6" customWidth="1"/>
    <col min="4103" max="4103" width="9.85546875" style="6" customWidth="1"/>
    <col min="4104" max="4104" width="13.28515625" style="6" customWidth="1"/>
    <col min="4105" max="4112" width="0" style="6" hidden="1" customWidth="1"/>
    <col min="4113" max="4113" width="10.140625" style="6" customWidth="1"/>
    <col min="4114" max="4114" width="13.28515625" style="6" customWidth="1"/>
    <col min="4115" max="4115" width="10.5703125" style="6" customWidth="1"/>
    <col min="4116" max="4116" width="13.28515625" style="6" customWidth="1"/>
    <col min="4117" max="4117" width="11.28515625" style="6" bestFit="1" customWidth="1"/>
    <col min="4118" max="4118" width="13.28515625" style="6" customWidth="1"/>
    <col min="4119" max="4119" width="10.5703125" style="6" customWidth="1"/>
    <col min="4120" max="4120" width="11.85546875" style="6" customWidth="1"/>
    <col min="4121" max="4121" width="9.7109375" style="6" customWidth="1"/>
    <col min="4122" max="4122" width="11.28515625" style="6" customWidth="1"/>
    <col min="4123" max="4341" width="9.140625" style="6"/>
    <col min="4342" max="4342" width="3.42578125" style="6" customWidth="1"/>
    <col min="4343" max="4343" width="6.5703125" style="6" customWidth="1"/>
    <col min="4344" max="4344" width="59.7109375" style="6" customWidth="1"/>
    <col min="4345" max="4345" width="10.140625" style="6" customWidth="1"/>
    <col min="4346" max="4346" width="13.28515625" style="6" customWidth="1"/>
    <col min="4347" max="4347" width="10.140625" style="6" customWidth="1"/>
    <col min="4348" max="4348" width="13.28515625" style="6" customWidth="1"/>
    <col min="4349" max="4356" width="0" style="6" hidden="1" customWidth="1"/>
    <col min="4357" max="4357" width="10.7109375" style="6" customWidth="1"/>
    <col min="4358" max="4358" width="13.28515625" style="6" customWidth="1"/>
    <col min="4359" max="4359" width="9.85546875" style="6" customWidth="1"/>
    <col min="4360" max="4360" width="13.28515625" style="6" customWidth="1"/>
    <col min="4361" max="4368" width="0" style="6" hidden="1" customWidth="1"/>
    <col min="4369" max="4369" width="10.140625" style="6" customWidth="1"/>
    <col min="4370" max="4370" width="13.28515625" style="6" customWidth="1"/>
    <col min="4371" max="4371" width="10.5703125" style="6" customWidth="1"/>
    <col min="4372" max="4372" width="13.28515625" style="6" customWidth="1"/>
    <col min="4373" max="4373" width="11.28515625" style="6" bestFit="1" customWidth="1"/>
    <col min="4374" max="4374" width="13.28515625" style="6" customWidth="1"/>
    <col min="4375" max="4375" width="10.5703125" style="6" customWidth="1"/>
    <col min="4376" max="4376" width="11.85546875" style="6" customWidth="1"/>
    <col min="4377" max="4377" width="9.7109375" style="6" customWidth="1"/>
    <col min="4378" max="4378" width="11.28515625" style="6" customWidth="1"/>
    <col min="4379" max="4597" width="9.140625" style="6"/>
    <col min="4598" max="4598" width="3.42578125" style="6" customWidth="1"/>
    <col min="4599" max="4599" width="6.5703125" style="6" customWidth="1"/>
    <col min="4600" max="4600" width="59.7109375" style="6" customWidth="1"/>
    <col min="4601" max="4601" width="10.140625" style="6" customWidth="1"/>
    <col min="4602" max="4602" width="13.28515625" style="6" customWidth="1"/>
    <col min="4603" max="4603" width="10.140625" style="6" customWidth="1"/>
    <col min="4604" max="4604" width="13.28515625" style="6" customWidth="1"/>
    <col min="4605" max="4612" width="0" style="6" hidden="1" customWidth="1"/>
    <col min="4613" max="4613" width="10.7109375" style="6" customWidth="1"/>
    <col min="4614" max="4614" width="13.28515625" style="6" customWidth="1"/>
    <col min="4615" max="4615" width="9.85546875" style="6" customWidth="1"/>
    <col min="4616" max="4616" width="13.28515625" style="6" customWidth="1"/>
    <col min="4617" max="4624" width="0" style="6" hidden="1" customWidth="1"/>
    <col min="4625" max="4625" width="10.140625" style="6" customWidth="1"/>
    <col min="4626" max="4626" width="13.28515625" style="6" customWidth="1"/>
    <col min="4627" max="4627" width="10.5703125" style="6" customWidth="1"/>
    <col min="4628" max="4628" width="13.28515625" style="6" customWidth="1"/>
    <col min="4629" max="4629" width="11.28515625" style="6" bestFit="1" customWidth="1"/>
    <col min="4630" max="4630" width="13.28515625" style="6" customWidth="1"/>
    <col min="4631" max="4631" width="10.5703125" style="6" customWidth="1"/>
    <col min="4632" max="4632" width="11.85546875" style="6" customWidth="1"/>
    <col min="4633" max="4633" width="9.7109375" style="6" customWidth="1"/>
    <col min="4634" max="4634" width="11.28515625" style="6" customWidth="1"/>
    <col min="4635" max="4853" width="9.140625" style="6"/>
    <col min="4854" max="4854" width="3.42578125" style="6" customWidth="1"/>
    <col min="4855" max="4855" width="6.5703125" style="6" customWidth="1"/>
    <col min="4856" max="4856" width="59.7109375" style="6" customWidth="1"/>
    <col min="4857" max="4857" width="10.140625" style="6" customWidth="1"/>
    <col min="4858" max="4858" width="13.28515625" style="6" customWidth="1"/>
    <col min="4859" max="4859" width="10.140625" style="6" customWidth="1"/>
    <col min="4860" max="4860" width="13.28515625" style="6" customWidth="1"/>
    <col min="4861" max="4868" width="0" style="6" hidden="1" customWidth="1"/>
    <col min="4869" max="4869" width="10.7109375" style="6" customWidth="1"/>
    <col min="4870" max="4870" width="13.28515625" style="6" customWidth="1"/>
    <col min="4871" max="4871" width="9.85546875" style="6" customWidth="1"/>
    <col min="4872" max="4872" width="13.28515625" style="6" customWidth="1"/>
    <col min="4873" max="4880" width="0" style="6" hidden="1" customWidth="1"/>
    <col min="4881" max="4881" width="10.140625" style="6" customWidth="1"/>
    <col min="4882" max="4882" width="13.28515625" style="6" customWidth="1"/>
    <col min="4883" max="4883" width="10.5703125" style="6" customWidth="1"/>
    <col min="4884" max="4884" width="13.28515625" style="6" customWidth="1"/>
    <col min="4885" max="4885" width="11.28515625" style="6" bestFit="1" customWidth="1"/>
    <col min="4886" max="4886" width="13.28515625" style="6" customWidth="1"/>
    <col min="4887" max="4887" width="10.5703125" style="6" customWidth="1"/>
    <col min="4888" max="4888" width="11.85546875" style="6" customWidth="1"/>
    <col min="4889" max="4889" width="9.7109375" style="6" customWidth="1"/>
    <col min="4890" max="4890" width="11.28515625" style="6" customWidth="1"/>
    <col min="4891" max="5109" width="9.140625" style="6"/>
    <col min="5110" max="5110" width="3.42578125" style="6" customWidth="1"/>
    <col min="5111" max="5111" width="6.5703125" style="6" customWidth="1"/>
    <col min="5112" max="5112" width="59.7109375" style="6" customWidth="1"/>
    <col min="5113" max="5113" width="10.140625" style="6" customWidth="1"/>
    <col min="5114" max="5114" width="13.28515625" style="6" customWidth="1"/>
    <col min="5115" max="5115" width="10.140625" style="6" customWidth="1"/>
    <col min="5116" max="5116" width="13.28515625" style="6" customWidth="1"/>
    <col min="5117" max="5124" width="0" style="6" hidden="1" customWidth="1"/>
    <col min="5125" max="5125" width="10.7109375" style="6" customWidth="1"/>
    <col min="5126" max="5126" width="13.28515625" style="6" customWidth="1"/>
    <col min="5127" max="5127" width="9.85546875" style="6" customWidth="1"/>
    <col min="5128" max="5128" width="13.28515625" style="6" customWidth="1"/>
    <col min="5129" max="5136" width="0" style="6" hidden="1" customWidth="1"/>
    <col min="5137" max="5137" width="10.140625" style="6" customWidth="1"/>
    <col min="5138" max="5138" width="13.28515625" style="6" customWidth="1"/>
    <col min="5139" max="5139" width="10.5703125" style="6" customWidth="1"/>
    <col min="5140" max="5140" width="13.28515625" style="6" customWidth="1"/>
    <col min="5141" max="5141" width="11.28515625" style="6" bestFit="1" customWidth="1"/>
    <col min="5142" max="5142" width="13.28515625" style="6" customWidth="1"/>
    <col min="5143" max="5143" width="10.5703125" style="6" customWidth="1"/>
    <col min="5144" max="5144" width="11.85546875" style="6" customWidth="1"/>
    <col min="5145" max="5145" width="9.7109375" style="6" customWidth="1"/>
    <col min="5146" max="5146" width="11.28515625" style="6" customWidth="1"/>
    <col min="5147" max="5365" width="9.140625" style="6"/>
    <col min="5366" max="5366" width="3.42578125" style="6" customWidth="1"/>
    <col min="5367" max="5367" width="6.5703125" style="6" customWidth="1"/>
    <col min="5368" max="5368" width="59.7109375" style="6" customWidth="1"/>
    <col min="5369" max="5369" width="10.140625" style="6" customWidth="1"/>
    <col min="5370" max="5370" width="13.28515625" style="6" customWidth="1"/>
    <col min="5371" max="5371" width="10.140625" style="6" customWidth="1"/>
    <col min="5372" max="5372" width="13.28515625" style="6" customWidth="1"/>
    <col min="5373" max="5380" width="0" style="6" hidden="1" customWidth="1"/>
    <col min="5381" max="5381" width="10.7109375" style="6" customWidth="1"/>
    <col min="5382" max="5382" width="13.28515625" style="6" customWidth="1"/>
    <col min="5383" max="5383" width="9.85546875" style="6" customWidth="1"/>
    <col min="5384" max="5384" width="13.28515625" style="6" customWidth="1"/>
    <col min="5385" max="5392" width="0" style="6" hidden="1" customWidth="1"/>
    <col min="5393" max="5393" width="10.140625" style="6" customWidth="1"/>
    <col min="5394" max="5394" width="13.28515625" style="6" customWidth="1"/>
    <col min="5395" max="5395" width="10.5703125" style="6" customWidth="1"/>
    <col min="5396" max="5396" width="13.28515625" style="6" customWidth="1"/>
    <col min="5397" max="5397" width="11.28515625" style="6" bestFit="1" customWidth="1"/>
    <col min="5398" max="5398" width="13.28515625" style="6" customWidth="1"/>
    <col min="5399" max="5399" width="10.5703125" style="6" customWidth="1"/>
    <col min="5400" max="5400" width="11.85546875" style="6" customWidth="1"/>
    <col min="5401" max="5401" width="9.7109375" style="6" customWidth="1"/>
    <col min="5402" max="5402" width="11.28515625" style="6" customWidth="1"/>
    <col min="5403" max="5621" width="9.140625" style="6"/>
    <col min="5622" max="5622" width="3.42578125" style="6" customWidth="1"/>
    <col min="5623" max="5623" width="6.5703125" style="6" customWidth="1"/>
    <col min="5624" max="5624" width="59.7109375" style="6" customWidth="1"/>
    <col min="5625" max="5625" width="10.140625" style="6" customWidth="1"/>
    <col min="5626" max="5626" width="13.28515625" style="6" customWidth="1"/>
    <col min="5627" max="5627" width="10.140625" style="6" customWidth="1"/>
    <col min="5628" max="5628" width="13.28515625" style="6" customWidth="1"/>
    <col min="5629" max="5636" width="0" style="6" hidden="1" customWidth="1"/>
    <col min="5637" max="5637" width="10.7109375" style="6" customWidth="1"/>
    <col min="5638" max="5638" width="13.28515625" style="6" customWidth="1"/>
    <col min="5639" max="5639" width="9.85546875" style="6" customWidth="1"/>
    <col min="5640" max="5640" width="13.28515625" style="6" customWidth="1"/>
    <col min="5641" max="5648" width="0" style="6" hidden="1" customWidth="1"/>
    <col min="5649" max="5649" width="10.140625" style="6" customWidth="1"/>
    <col min="5650" max="5650" width="13.28515625" style="6" customWidth="1"/>
    <col min="5651" max="5651" width="10.5703125" style="6" customWidth="1"/>
    <col min="5652" max="5652" width="13.28515625" style="6" customWidth="1"/>
    <col min="5653" max="5653" width="11.28515625" style="6" bestFit="1" customWidth="1"/>
    <col min="5654" max="5654" width="13.28515625" style="6" customWidth="1"/>
    <col min="5655" max="5655" width="10.5703125" style="6" customWidth="1"/>
    <col min="5656" max="5656" width="11.85546875" style="6" customWidth="1"/>
    <col min="5657" max="5657" width="9.7109375" style="6" customWidth="1"/>
    <col min="5658" max="5658" width="11.28515625" style="6" customWidth="1"/>
    <col min="5659" max="5877" width="9.140625" style="6"/>
    <col min="5878" max="5878" width="3.42578125" style="6" customWidth="1"/>
    <col min="5879" max="5879" width="6.5703125" style="6" customWidth="1"/>
    <col min="5880" max="5880" width="59.7109375" style="6" customWidth="1"/>
    <col min="5881" max="5881" width="10.140625" style="6" customWidth="1"/>
    <col min="5882" max="5882" width="13.28515625" style="6" customWidth="1"/>
    <col min="5883" max="5883" width="10.140625" style="6" customWidth="1"/>
    <col min="5884" max="5884" width="13.28515625" style="6" customWidth="1"/>
    <col min="5885" max="5892" width="0" style="6" hidden="1" customWidth="1"/>
    <col min="5893" max="5893" width="10.7109375" style="6" customWidth="1"/>
    <col min="5894" max="5894" width="13.28515625" style="6" customWidth="1"/>
    <col min="5895" max="5895" width="9.85546875" style="6" customWidth="1"/>
    <col min="5896" max="5896" width="13.28515625" style="6" customWidth="1"/>
    <col min="5897" max="5904" width="0" style="6" hidden="1" customWidth="1"/>
    <col min="5905" max="5905" width="10.140625" style="6" customWidth="1"/>
    <col min="5906" max="5906" width="13.28515625" style="6" customWidth="1"/>
    <col min="5907" max="5907" width="10.5703125" style="6" customWidth="1"/>
    <col min="5908" max="5908" width="13.28515625" style="6" customWidth="1"/>
    <col min="5909" max="5909" width="11.28515625" style="6" bestFit="1" customWidth="1"/>
    <col min="5910" max="5910" width="13.28515625" style="6" customWidth="1"/>
    <col min="5911" max="5911" width="10.5703125" style="6" customWidth="1"/>
    <col min="5912" max="5912" width="11.85546875" style="6" customWidth="1"/>
    <col min="5913" max="5913" width="9.7109375" style="6" customWidth="1"/>
    <col min="5914" max="5914" width="11.28515625" style="6" customWidth="1"/>
    <col min="5915" max="6133" width="9.140625" style="6"/>
    <col min="6134" max="6134" width="3.42578125" style="6" customWidth="1"/>
    <col min="6135" max="6135" width="6.5703125" style="6" customWidth="1"/>
    <col min="6136" max="6136" width="59.7109375" style="6" customWidth="1"/>
    <col min="6137" max="6137" width="10.140625" style="6" customWidth="1"/>
    <col min="6138" max="6138" width="13.28515625" style="6" customWidth="1"/>
    <col min="6139" max="6139" width="10.140625" style="6" customWidth="1"/>
    <col min="6140" max="6140" width="13.28515625" style="6" customWidth="1"/>
    <col min="6141" max="6148" width="0" style="6" hidden="1" customWidth="1"/>
    <col min="6149" max="6149" width="10.7109375" style="6" customWidth="1"/>
    <col min="6150" max="6150" width="13.28515625" style="6" customWidth="1"/>
    <col min="6151" max="6151" width="9.85546875" style="6" customWidth="1"/>
    <col min="6152" max="6152" width="13.28515625" style="6" customWidth="1"/>
    <col min="6153" max="6160" width="0" style="6" hidden="1" customWidth="1"/>
    <col min="6161" max="6161" width="10.140625" style="6" customWidth="1"/>
    <col min="6162" max="6162" width="13.28515625" style="6" customWidth="1"/>
    <col min="6163" max="6163" width="10.5703125" style="6" customWidth="1"/>
    <col min="6164" max="6164" width="13.28515625" style="6" customWidth="1"/>
    <col min="6165" max="6165" width="11.28515625" style="6" bestFit="1" customWidth="1"/>
    <col min="6166" max="6166" width="13.28515625" style="6" customWidth="1"/>
    <col min="6167" max="6167" width="10.5703125" style="6" customWidth="1"/>
    <col min="6168" max="6168" width="11.85546875" style="6" customWidth="1"/>
    <col min="6169" max="6169" width="9.7109375" style="6" customWidth="1"/>
    <col min="6170" max="6170" width="11.28515625" style="6" customWidth="1"/>
    <col min="6171" max="6389" width="9.140625" style="6"/>
    <col min="6390" max="6390" width="3.42578125" style="6" customWidth="1"/>
    <col min="6391" max="6391" width="6.5703125" style="6" customWidth="1"/>
    <col min="6392" max="6392" width="59.7109375" style="6" customWidth="1"/>
    <col min="6393" max="6393" width="10.140625" style="6" customWidth="1"/>
    <col min="6394" max="6394" width="13.28515625" style="6" customWidth="1"/>
    <col min="6395" max="6395" width="10.140625" style="6" customWidth="1"/>
    <col min="6396" max="6396" width="13.28515625" style="6" customWidth="1"/>
    <col min="6397" max="6404" width="0" style="6" hidden="1" customWidth="1"/>
    <col min="6405" max="6405" width="10.7109375" style="6" customWidth="1"/>
    <col min="6406" max="6406" width="13.28515625" style="6" customWidth="1"/>
    <col min="6407" max="6407" width="9.85546875" style="6" customWidth="1"/>
    <col min="6408" max="6408" width="13.28515625" style="6" customWidth="1"/>
    <col min="6409" max="6416" width="0" style="6" hidden="1" customWidth="1"/>
    <col min="6417" max="6417" width="10.140625" style="6" customWidth="1"/>
    <col min="6418" max="6418" width="13.28515625" style="6" customWidth="1"/>
    <col min="6419" max="6419" width="10.5703125" style="6" customWidth="1"/>
    <col min="6420" max="6420" width="13.28515625" style="6" customWidth="1"/>
    <col min="6421" max="6421" width="11.28515625" style="6" bestFit="1" customWidth="1"/>
    <col min="6422" max="6422" width="13.28515625" style="6" customWidth="1"/>
    <col min="6423" max="6423" width="10.5703125" style="6" customWidth="1"/>
    <col min="6424" max="6424" width="11.85546875" style="6" customWidth="1"/>
    <col min="6425" max="6425" width="9.7109375" style="6" customWidth="1"/>
    <col min="6426" max="6426" width="11.28515625" style="6" customWidth="1"/>
    <col min="6427" max="6645" width="9.140625" style="6"/>
    <col min="6646" max="6646" width="3.42578125" style="6" customWidth="1"/>
    <col min="6647" max="6647" width="6.5703125" style="6" customWidth="1"/>
    <col min="6648" max="6648" width="59.7109375" style="6" customWidth="1"/>
    <col min="6649" max="6649" width="10.140625" style="6" customWidth="1"/>
    <col min="6650" max="6650" width="13.28515625" style="6" customWidth="1"/>
    <col min="6651" max="6651" width="10.140625" style="6" customWidth="1"/>
    <col min="6652" max="6652" width="13.28515625" style="6" customWidth="1"/>
    <col min="6653" max="6660" width="0" style="6" hidden="1" customWidth="1"/>
    <col min="6661" max="6661" width="10.7109375" style="6" customWidth="1"/>
    <col min="6662" max="6662" width="13.28515625" style="6" customWidth="1"/>
    <col min="6663" max="6663" width="9.85546875" style="6" customWidth="1"/>
    <col min="6664" max="6664" width="13.28515625" style="6" customWidth="1"/>
    <col min="6665" max="6672" width="0" style="6" hidden="1" customWidth="1"/>
    <col min="6673" max="6673" width="10.140625" style="6" customWidth="1"/>
    <col min="6674" max="6674" width="13.28515625" style="6" customWidth="1"/>
    <col min="6675" max="6675" width="10.5703125" style="6" customWidth="1"/>
    <col min="6676" max="6676" width="13.28515625" style="6" customWidth="1"/>
    <col min="6677" max="6677" width="11.28515625" style="6" bestFit="1" customWidth="1"/>
    <col min="6678" max="6678" width="13.28515625" style="6" customWidth="1"/>
    <col min="6679" max="6679" width="10.5703125" style="6" customWidth="1"/>
    <col min="6680" max="6680" width="11.85546875" style="6" customWidth="1"/>
    <col min="6681" max="6681" width="9.7109375" style="6" customWidth="1"/>
    <col min="6682" max="6682" width="11.28515625" style="6" customWidth="1"/>
    <col min="6683" max="6901" width="9.140625" style="6"/>
    <col min="6902" max="6902" width="3.42578125" style="6" customWidth="1"/>
    <col min="6903" max="6903" width="6.5703125" style="6" customWidth="1"/>
    <col min="6904" max="6904" width="59.7109375" style="6" customWidth="1"/>
    <col min="6905" max="6905" width="10.140625" style="6" customWidth="1"/>
    <col min="6906" max="6906" width="13.28515625" style="6" customWidth="1"/>
    <col min="6907" max="6907" width="10.140625" style="6" customWidth="1"/>
    <col min="6908" max="6908" width="13.28515625" style="6" customWidth="1"/>
    <col min="6909" max="6916" width="0" style="6" hidden="1" customWidth="1"/>
    <col min="6917" max="6917" width="10.7109375" style="6" customWidth="1"/>
    <col min="6918" max="6918" width="13.28515625" style="6" customWidth="1"/>
    <col min="6919" max="6919" width="9.85546875" style="6" customWidth="1"/>
    <col min="6920" max="6920" width="13.28515625" style="6" customWidth="1"/>
    <col min="6921" max="6928" width="0" style="6" hidden="1" customWidth="1"/>
    <col min="6929" max="6929" width="10.140625" style="6" customWidth="1"/>
    <col min="6930" max="6930" width="13.28515625" style="6" customWidth="1"/>
    <col min="6931" max="6931" width="10.5703125" style="6" customWidth="1"/>
    <col min="6932" max="6932" width="13.28515625" style="6" customWidth="1"/>
    <col min="6933" max="6933" width="11.28515625" style="6" bestFit="1" customWidth="1"/>
    <col min="6934" max="6934" width="13.28515625" style="6" customWidth="1"/>
    <col min="6935" max="6935" width="10.5703125" style="6" customWidth="1"/>
    <col min="6936" max="6936" width="11.85546875" style="6" customWidth="1"/>
    <col min="6937" max="6937" width="9.7109375" style="6" customWidth="1"/>
    <col min="6938" max="6938" width="11.28515625" style="6" customWidth="1"/>
    <col min="6939" max="7157" width="9.140625" style="6"/>
    <col min="7158" max="7158" width="3.42578125" style="6" customWidth="1"/>
    <col min="7159" max="7159" width="6.5703125" style="6" customWidth="1"/>
    <col min="7160" max="7160" width="59.7109375" style="6" customWidth="1"/>
    <col min="7161" max="7161" width="10.140625" style="6" customWidth="1"/>
    <col min="7162" max="7162" width="13.28515625" style="6" customWidth="1"/>
    <col min="7163" max="7163" width="10.140625" style="6" customWidth="1"/>
    <col min="7164" max="7164" width="13.28515625" style="6" customWidth="1"/>
    <col min="7165" max="7172" width="0" style="6" hidden="1" customWidth="1"/>
    <col min="7173" max="7173" width="10.7109375" style="6" customWidth="1"/>
    <col min="7174" max="7174" width="13.28515625" style="6" customWidth="1"/>
    <col min="7175" max="7175" width="9.85546875" style="6" customWidth="1"/>
    <col min="7176" max="7176" width="13.28515625" style="6" customWidth="1"/>
    <col min="7177" max="7184" width="0" style="6" hidden="1" customWidth="1"/>
    <col min="7185" max="7185" width="10.140625" style="6" customWidth="1"/>
    <col min="7186" max="7186" width="13.28515625" style="6" customWidth="1"/>
    <col min="7187" max="7187" width="10.5703125" style="6" customWidth="1"/>
    <col min="7188" max="7188" width="13.28515625" style="6" customWidth="1"/>
    <col min="7189" max="7189" width="11.28515625" style="6" bestFit="1" customWidth="1"/>
    <col min="7190" max="7190" width="13.28515625" style="6" customWidth="1"/>
    <col min="7191" max="7191" width="10.5703125" style="6" customWidth="1"/>
    <col min="7192" max="7192" width="11.85546875" style="6" customWidth="1"/>
    <col min="7193" max="7193" width="9.7109375" style="6" customWidth="1"/>
    <col min="7194" max="7194" width="11.28515625" style="6" customWidth="1"/>
    <col min="7195" max="7413" width="9.140625" style="6"/>
    <col min="7414" max="7414" width="3.42578125" style="6" customWidth="1"/>
    <col min="7415" max="7415" width="6.5703125" style="6" customWidth="1"/>
    <col min="7416" max="7416" width="59.7109375" style="6" customWidth="1"/>
    <col min="7417" max="7417" width="10.140625" style="6" customWidth="1"/>
    <col min="7418" max="7418" width="13.28515625" style="6" customWidth="1"/>
    <col min="7419" max="7419" width="10.140625" style="6" customWidth="1"/>
    <col min="7420" max="7420" width="13.28515625" style="6" customWidth="1"/>
    <col min="7421" max="7428" width="0" style="6" hidden="1" customWidth="1"/>
    <col min="7429" max="7429" width="10.7109375" style="6" customWidth="1"/>
    <col min="7430" max="7430" width="13.28515625" style="6" customWidth="1"/>
    <col min="7431" max="7431" width="9.85546875" style="6" customWidth="1"/>
    <col min="7432" max="7432" width="13.28515625" style="6" customWidth="1"/>
    <col min="7433" max="7440" width="0" style="6" hidden="1" customWidth="1"/>
    <col min="7441" max="7441" width="10.140625" style="6" customWidth="1"/>
    <col min="7442" max="7442" width="13.28515625" style="6" customWidth="1"/>
    <col min="7443" max="7443" width="10.5703125" style="6" customWidth="1"/>
    <col min="7444" max="7444" width="13.28515625" style="6" customWidth="1"/>
    <col min="7445" max="7445" width="11.28515625" style="6" bestFit="1" customWidth="1"/>
    <col min="7446" max="7446" width="13.28515625" style="6" customWidth="1"/>
    <col min="7447" max="7447" width="10.5703125" style="6" customWidth="1"/>
    <col min="7448" max="7448" width="11.85546875" style="6" customWidth="1"/>
    <col min="7449" max="7449" width="9.7109375" style="6" customWidth="1"/>
    <col min="7450" max="7450" width="11.28515625" style="6" customWidth="1"/>
    <col min="7451" max="7669" width="9.140625" style="6"/>
    <col min="7670" max="7670" width="3.42578125" style="6" customWidth="1"/>
    <col min="7671" max="7671" width="6.5703125" style="6" customWidth="1"/>
    <col min="7672" max="7672" width="59.7109375" style="6" customWidth="1"/>
    <col min="7673" max="7673" width="10.140625" style="6" customWidth="1"/>
    <col min="7674" max="7674" width="13.28515625" style="6" customWidth="1"/>
    <col min="7675" max="7675" width="10.140625" style="6" customWidth="1"/>
    <col min="7676" max="7676" width="13.28515625" style="6" customWidth="1"/>
    <col min="7677" max="7684" width="0" style="6" hidden="1" customWidth="1"/>
    <col min="7685" max="7685" width="10.7109375" style="6" customWidth="1"/>
    <col min="7686" max="7686" width="13.28515625" style="6" customWidth="1"/>
    <col min="7687" max="7687" width="9.85546875" style="6" customWidth="1"/>
    <col min="7688" max="7688" width="13.28515625" style="6" customWidth="1"/>
    <col min="7689" max="7696" width="0" style="6" hidden="1" customWidth="1"/>
    <col min="7697" max="7697" width="10.140625" style="6" customWidth="1"/>
    <col min="7698" max="7698" width="13.28515625" style="6" customWidth="1"/>
    <col min="7699" max="7699" width="10.5703125" style="6" customWidth="1"/>
    <col min="7700" max="7700" width="13.28515625" style="6" customWidth="1"/>
    <col min="7701" max="7701" width="11.28515625" style="6" bestFit="1" customWidth="1"/>
    <col min="7702" max="7702" width="13.28515625" style="6" customWidth="1"/>
    <col min="7703" max="7703" width="10.5703125" style="6" customWidth="1"/>
    <col min="7704" max="7704" width="11.85546875" style="6" customWidth="1"/>
    <col min="7705" max="7705" width="9.7109375" style="6" customWidth="1"/>
    <col min="7706" max="7706" width="11.28515625" style="6" customWidth="1"/>
    <col min="7707" max="7925" width="9.140625" style="6"/>
    <col min="7926" max="7926" width="3.42578125" style="6" customWidth="1"/>
    <col min="7927" max="7927" width="6.5703125" style="6" customWidth="1"/>
    <col min="7928" max="7928" width="59.7109375" style="6" customWidth="1"/>
    <col min="7929" max="7929" width="10.140625" style="6" customWidth="1"/>
    <col min="7930" max="7930" width="13.28515625" style="6" customWidth="1"/>
    <col min="7931" max="7931" width="10.140625" style="6" customWidth="1"/>
    <col min="7932" max="7932" width="13.28515625" style="6" customWidth="1"/>
    <col min="7933" max="7940" width="0" style="6" hidden="1" customWidth="1"/>
    <col min="7941" max="7941" width="10.7109375" style="6" customWidth="1"/>
    <col min="7942" max="7942" width="13.28515625" style="6" customWidth="1"/>
    <col min="7943" max="7943" width="9.85546875" style="6" customWidth="1"/>
    <col min="7944" max="7944" width="13.28515625" style="6" customWidth="1"/>
    <col min="7945" max="7952" width="0" style="6" hidden="1" customWidth="1"/>
    <col min="7953" max="7953" width="10.140625" style="6" customWidth="1"/>
    <col min="7954" max="7954" width="13.28515625" style="6" customWidth="1"/>
    <col min="7955" max="7955" width="10.5703125" style="6" customWidth="1"/>
    <col min="7956" max="7956" width="13.28515625" style="6" customWidth="1"/>
    <col min="7957" max="7957" width="11.28515625" style="6" bestFit="1" customWidth="1"/>
    <col min="7958" max="7958" width="13.28515625" style="6" customWidth="1"/>
    <col min="7959" max="7959" width="10.5703125" style="6" customWidth="1"/>
    <col min="7960" max="7960" width="11.85546875" style="6" customWidth="1"/>
    <col min="7961" max="7961" width="9.7109375" style="6" customWidth="1"/>
    <col min="7962" max="7962" width="11.28515625" style="6" customWidth="1"/>
    <col min="7963" max="8181" width="9.140625" style="6"/>
    <col min="8182" max="8182" width="3.42578125" style="6" customWidth="1"/>
    <col min="8183" max="8183" width="6.5703125" style="6" customWidth="1"/>
    <col min="8184" max="8184" width="59.7109375" style="6" customWidth="1"/>
    <col min="8185" max="8185" width="10.140625" style="6" customWidth="1"/>
    <col min="8186" max="8186" width="13.28515625" style="6" customWidth="1"/>
    <col min="8187" max="8187" width="10.140625" style="6" customWidth="1"/>
    <col min="8188" max="8188" width="13.28515625" style="6" customWidth="1"/>
    <col min="8189" max="8196" width="0" style="6" hidden="1" customWidth="1"/>
    <col min="8197" max="8197" width="10.7109375" style="6" customWidth="1"/>
    <col min="8198" max="8198" width="13.28515625" style="6" customWidth="1"/>
    <col min="8199" max="8199" width="9.85546875" style="6" customWidth="1"/>
    <col min="8200" max="8200" width="13.28515625" style="6" customWidth="1"/>
    <col min="8201" max="8208" width="0" style="6" hidden="1" customWidth="1"/>
    <col min="8209" max="8209" width="10.140625" style="6" customWidth="1"/>
    <col min="8210" max="8210" width="13.28515625" style="6" customWidth="1"/>
    <col min="8211" max="8211" width="10.5703125" style="6" customWidth="1"/>
    <col min="8212" max="8212" width="13.28515625" style="6" customWidth="1"/>
    <col min="8213" max="8213" width="11.28515625" style="6" bestFit="1" customWidth="1"/>
    <col min="8214" max="8214" width="13.28515625" style="6" customWidth="1"/>
    <col min="8215" max="8215" width="10.5703125" style="6" customWidth="1"/>
    <col min="8216" max="8216" width="11.85546875" style="6" customWidth="1"/>
    <col min="8217" max="8217" width="9.7109375" style="6" customWidth="1"/>
    <col min="8218" max="8218" width="11.28515625" style="6" customWidth="1"/>
    <col min="8219" max="8437" width="9.140625" style="6"/>
    <col min="8438" max="8438" width="3.42578125" style="6" customWidth="1"/>
    <col min="8439" max="8439" width="6.5703125" style="6" customWidth="1"/>
    <col min="8440" max="8440" width="59.7109375" style="6" customWidth="1"/>
    <col min="8441" max="8441" width="10.140625" style="6" customWidth="1"/>
    <col min="8442" max="8442" width="13.28515625" style="6" customWidth="1"/>
    <col min="8443" max="8443" width="10.140625" style="6" customWidth="1"/>
    <col min="8444" max="8444" width="13.28515625" style="6" customWidth="1"/>
    <col min="8445" max="8452" width="0" style="6" hidden="1" customWidth="1"/>
    <col min="8453" max="8453" width="10.7109375" style="6" customWidth="1"/>
    <col min="8454" max="8454" width="13.28515625" style="6" customWidth="1"/>
    <col min="8455" max="8455" width="9.85546875" style="6" customWidth="1"/>
    <col min="8456" max="8456" width="13.28515625" style="6" customWidth="1"/>
    <col min="8457" max="8464" width="0" style="6" hidden="1" customWidth="1"/>
    <col min="8465" max="8465" width="10.140625" style="6" customWidth="1"/>
    <col min="8466" max="8466" width="13.28515625" style="6" customWidth="1"/>
    <col min="8467" max="8467" width="10.5703125" style="6" customWidth="1"/>
    <col min="8468" max="8468" width="13.28515625" style="6" customWidth="1"/>
    <col min="8469" max="8469" width="11.28515625" style="6" bestFit="1" customWidth="1"/>
    <col min="8470" max="8470" width="13.28515625" style="6" customWidth="1"/>
    <col min="8471" max="8471" width="10.5703125" style="6" customWidth="1"/>
    <col min="8472" max="8472" width="11.85546875" style="6" customWidth="1"/>
    <col min="8473" max="8473" width="9.7109375" style="6" customWidth="1"/>
    <col min="8474" max="8474" width="11.28515625" style="6" customWidth="1"/>
    <col min="8475" max="8693" width="9.140625" style="6"/>
    <col min="8694" max="8694" width="3.42578125" style="6" customWidth="1"/>
    <col min="8695" max="8695" width="6.5703125" style="6" customWidth="1"/>
    <col min="8696" max="8696" width="59.7109375" style="6" customWidth="1"/>
    <col min="8697" max="8697" width="10.140625" style="6" customWidth="1"/>
    <col min="8698" max="8698" width="13.28515625" style="6" customWidth="1"/>
    <col min="8699" max="8699" width="10.140625" style="6" customWidth="1"/>
    <col min="8700" max="8700" width="13.28515625" style="6" customWidth="1"/>
    <col min="8701" max="8708" width="0" style="6" hidden="1" customWidth="1"/>
    <col min="8709" max="8709" width="10.7109375" style="6" customWidth="1"/>
    <col min="8710" max="8710" width="13.28515625" style="6" customWidth="1"/>
    <col min="8711" max="8711" width="9.85546875" style="6" customWidth="1"/>
    <col min="8712" max="8712" width="13.28515625" style="6" customWidth="1"/>
    <col min="8713" max="8720" width="0" style="6" hidden="1" customWidth="1"/>
    <col min="8721" max="8721" width="10.140625" style="6" customWidth="1"/>
    <col min="8722" max="8722" width="13.28515625" style="6" customWidth="1"/>
    <col min="8723" max="8723" width="10.5703125" style="6" customWidth="1"/>
    <col min="8724" max="8724" width="13.28515625" style="6" customWidth="1"/>
    <col min="8725" max="8725" width="11.28515625" style="6" bestFit="1" customWidth="1"/>
    <col min="8726" max="8726" width="13.28515625" style="6" customWidth="1"/>
    <col min="8727" max="8727" width="10.5703125" style="6" customWidth="1"/>
    <col min="8728" max="8728" width="11.85546875" style="6" customWidth="1"/>
    <col min="8729" max="8729" width="9.7109375" style="6" customWidth="1"/>
    <col min="8730" max="8730" width="11.28515625" style="6" customWidth="1"/>
    <col min="8731" max="8949" width="9.140625" style="6"/>
    <col min="8950" max="8950" width="3.42578125" style="6" customWidth="1"/>
    <col min="8951" max="8951" width="6.5703125" style="6" customWidth="1"/>
    <col min="8952" max="8952" width="59.7109375" style="6" customWidth="1"/>
    <col min="8953" max="8953" width="10.140625" style="6" customWidth="1"/>
    <col min="8954" max="8954" width="13.28515625" style="6" customWidth="1"/>
    <col min="8955" max="8955" width="10.140625" style="6" customWidth="1"/>
    <col min="8956" max="8956" width="13.28515625" style="6" customWidth="1"/>
    <col min="8957" max="8964" width="0" style="6" hidden="1" customWidth="1"/>
    <col min="8965" max="8965" width="10.7109375" style="6" customWidth="1"/>
    <col min="8966" max="8966" width="13.28515625" style="6" customWidth="1"/>
    <col min="8967" max="8967" width="9.85546875" style="6" customWidth="1"/>
    <col min="8968" max="8968" width="13.28515625" style="6" customWidth="1"/>
    <col min="8969" max="8976" width="0" style="6" hidden="1" customWidth="1"/>
    <col min="8977" max="8977" width="10.140625" style="6" customWidth="1"/>
    <col min="8978" max="8978" width="13.28515625" style="6" customWidth="1"/>
    <col min="8979" max="8979" width="10.5703125" style="6" customWidth="1"/>
    <col min="8980" max="8980" width="13.28515625" style="6" customWidth="1"/>
    <col min="8981" max="8981" width="11.28515625" style="6" bestFit="1" customWidth="1"/>
    <col min="8982" max="8982" width="13.28515625" style="6" customWidth="1"/>
    <col min="8983" max="8983" width="10.5703125" style="6" customWidth="1"/>
    <col min="8984" max="8984" width="11.85546875" style="6" customWidth="1"/>
    <col min="8985" max="8985" width="9.7109375" style="6" customWidth="1"/>
    <col min="8986" max="8986" width="11.28515625" style="6" customWidth="1"/>
    <col min="8987" max="9205" width="9.140625" style="6"/>
    <col min="9206" max="9206" width="3.42578125" style="6" customWidth="1"/>
    <col min="9207" max="9207" width="6.5703125" style="6" customWidth="1"/>
    <col min="9208" max="9208" width="59.7109375" style="6" customWidth="1"/>
    <col min="9209" max="9209" width="10.140625" style="6" customWidth="1"/>
    <col min="9210" max="9210" width="13.28515625" style="6" customWidth="1"/>
    <col min="9211" max="9211" width="10.140625" style="6" customWidth="1"/>
    <col min="9212" max="9212" width="13.28515625" style="6" customWidth="1"/>
    <col min="9213" max="9220" width="0" style="6" hidden="1" customWidth="1"/>
    <col min="9221" max="9221" width="10.7109375" style="6" customWidth="1"/>
    <col min="9222" max="9222" width="13.28515625" style="6" customWidth="1"/>
    <col min="9223" max="9223" width="9.85546875" style="6" customWidth="1"/>
    <col min="9224" max="9224" width="13.28515625" style="6" customWidth="1"/>
    <col min="9225" max="9232" width="0" style="6" hidden="1" customWidth="1"/>
    <col min="9233" max="9233" width="10.140625" style="6" customWidth="1"/>
    <col min="9234" max="9234" width="13.28515625" style="6" customWidth="1"/>
    <col min="9235" max="9235" width="10.5703125" style="6" customWidth="1"/>
    <col min="9236" max="9236" width="13.28515625" style="6" customWidth="1"/>
    <col min="9237" max="9237" width="11.28515625" style="6" bestFit="1" customWidth="1"/>
    <col min="9238" max="9238" width="13.28515625" style="6" customWidth="1"/>
    <col min="9239" max="9239" width="10.5703125" style="6" customWidth="1"/>
    <col min="9240" max="9240" width="11.85546875" style="6" customWidth="1"/>
    <col min="9241" max="9241" width="9.7109375" style="6" customWidth="1"/>
    <col min="9242" max="9242" width="11.28515625" style="6" customWidth="1"/>
    <col min="9243" max="9461" width="9.140625" style="6"/>
    <col min="9462" max="9462" width="3.42578125" style="6" customWidth="1"/>
    <col min="9463" max="9463" width="6.5703125" style="6" customWidth="1"/>
    <col min="9464" max="9464" width="59.7109375" style="6" customWidth="1"/>
    <col min="9465" max="9465" width="10.140625" style="6" customWidth="1"/>
    <col min="9466" max="9466" width="13.28515625" style="6" customWidth="1"/>
    <col min="9467" max="9467" width="10.140625" style="6" customWidth="1"/>
    <col min="9468" max="9468" width="13.28515625" style="6" customWidth="1"/>
    <col min="9469" max="9476" width="0" style="6" hidden="1" customWidth="1"/>
    <col min="9477" max="9477" width="10.7109375" style="6" customWidth="1"/>
    <col min="9478" max="9478" width="13.28515625" style="6" customWidth="1"/>
    <col min="9479" max="9479" width="9.85546875" style="6" customWidth="1"/>
    <col min="9480" max="9480" width="13.28515625" style="6" customWidth="1"/>
    <col min="9481" max="9488" width="0" style="6" hidden="1" customWidth="1"/>
    <col min="9489" max="9489" width="10.140625" style="6" customWidth="1"/>
    <col min="9490" max="9490" width="13.28515625" style="6" customWidth="1"/>
    <col min="9491" max="9491" width="10.5703125" style="6" customWidth="1"/>
    <col min="9492" max="9492" width="13.28515625" style="6" customWidth="1"/>
    <col min="9493" max="9493" width="11.28515625" style="6" bestFit="1" customWidth="1"/>
    <col min="9494" max="9494" width="13.28515625" style="6" customWidth="1"/>
    <col min="9495" max="9495" width="10.5703125" style="6" customWidth="1"/>
    <col min="9496" max="9496" width="11.85546875" style="6" customWidth="1"/>
    <col min="9497" max="9497" width="9.7109375" style="6" customWidth="1"/>
    <col min="9498" max="9498" width="11.28515625" style="6" customWidth="1"/>
    <col min="9499" max="9717" width="9.140625" style="6"/>
    <col min="9718" max="9718" width="3.42578125" style="6" customWidth="1"/>
    <col min="9719" max="9719" width="6.5703125" style="6" customWidth="1"/>
    <col min="9720" max="9720" width="59.7109375" style="6" customWidth="1"/>
    <col min="9721" max="9721" width="10.140625" style="6" customWidth="1"/>
    <col min="9722" max="9722" width="13.28515625" style="6" customWidth="1"/>
    <col min="9723" max="9723" width="10.140625" style="6" customWidth="1"/>
    <col min="9724" max="9724" width="13.28515625" style="6" customWidth="1"/>
    <col min="9725" max="9732" width="0" style="6" hidden="1" customWidth="1"/>
    <col min="9733" max="9733" width="10.7109375" style="6" customWidth="1"/>
    <col min="9734" max="9734" width="13.28515625" style="6" customWidth="1"/>
    <col min="9735" max="9735" width="9.85546875" style="6" customWidth="1"/>
    <col min="9736" max="9736" width="13.28515625" style="6" customWidth="1"/>
    <col min="9737" max="9744" width="0" style="6" hidden="1" customWidth="1"/>
    <col min="9745" max="9745" width="10.140625" style="6" customWidth="1"/>
    <col min="9746" max="9746" width="13.28515625" style="6" customWidth="1"/>
    <col min="9747" max="9747" width="10.5703125" style="6" customWidth="1"/>
    <col min="9748" max="9748" width="13.28515625" style="6" customWidth="1"/>
    <col min="9749" max="9749" width="11.28515625" style="6" bestFit="1" customWidth="1"/>
    <col min="9750" max="9750" width="13.28515625" style="6" customWidth="1"/>
    <col min="9751" max="9751" width="10.5703125" style="6" customWidth="1"/>
    <col min="9752" max="9752" width="11.85546875" style="6" customWidth="1"/>
    <col min="9753" max="9753" width="9.7109375" style="6" customWidth="1"/>
    <col min="9754" max="9754" width="11.28515625" style="6" customWidth="1"/>
    <col min="9755" max="9973" width="9.140625" style="6"/>
    <col min="9974" max="9974" width="3.42578125" style="6" customWidth="1"/>
    <col min="9975" max="9975" width="6.5703125" style="6" customWidth="1"/>
    <col min="9976" max="9976" width="59.7109375" style="6" customWidth="1"/>
    <col min="9977" max="9977" width="10.140625" style="6" customWidth="1"/>
    <col min="9978" max="9978" width="13.28515625" style="6" customWidth="1"/>
    <col min="9979" max="9979" width="10.140625" style="6" customWidth="1"/>
    <col min="9980" max="9980" width="13.28515625" style="6" customWidth="1"/>
    <col min="9981" max="9988" width="0" style="6" hidden="1" customWidth="1"/>
    <col min="9989" max="9989" width="10.7109375" style="6" customWidth="1"/>
    <col min="9990" max="9990" width="13.28515625" style="6" customWidth="1"/>
    <col min="9991" max="9991" width="9.85546875" style="6" customWidth="1"/>
    <col min="9992" max="9992" width="13.28515625" style="6" customWidth="1"/>
    <col min="9993" max="10000" width="0" style="6" hidden="1" customWidth="1"/>
    <col min="10001" max="10001" width="10.140625" style="6" customWidth="1"/>
    <col min="10002" max="10002" width="13.28515625" style="6" customWidth="1"/>
    <col min="10003" max="10003" width="10.5703125" style="6" customWidth="1"/>
    <col min="10004" max="10004" width="13.28515625" style="6" customWidth="1"/>
    <col min="10005" max="10005" width="11.28515625" style="6" bestFit="1" customWidth="1"/>
    <col min="10006" max="10006" width="13.28515625" style="6" customWidth="1"/>
    <col min="10007" max="10007" width="10.5703125" style="6" customWidth="1"/>
    <col min="10008" max="10008" width="11.85546875" style="6" customWidth="1"/>
    <col min="10009" max="10009" width="9.7109375" style="6" customWidth="1"/>
    <col min="10010" max="10010" width="11.28515625" style="6" customWidth="1"/>
    <col min="10011" max="10229" width="9.140625" style="6"/>
    <col min="10230" max="10230" width="3.42578125" style="6" customWidth="1"/>
    <col min="10231" max="10231" width="6.5703125" style="6" customWidth="1"/>
    <col min="10232" max="10232" width="59.7109375" style="6" customWidth="1"/>
    <col min="10233" max="10233" width="10.140625" style="6" customWidth="1"/>
    <col min="10234" max="10234" width="13.28515625" style="6" customWidth="1"/>
    <col min="10235" max="10235" width="10.140625" style="6" customWidth="1"/>
    <col min="10236" max="10236" width="13.28515625" style="6" customWidth="1"/>
    <col min="10237" max="10244" width="0" style="6" hidden="1" customWidth="1"/>
    <col min="10245" max="10245" width="10.7109375" style="6" customWidth="1"/>
    <col min="10246" max="10246" width="13.28515625" style="6" customWidth="1"/>
    <col min="10247" max="10247" width="9.85546875" style="6" customWidth="1"/>
    <col min="10248" max="10248" width="13.28515625" style="6" customWidth="1"/>
    <col min="10249" max="10256" width="0" style="6" hidden="1" customWidth="1"/>
    <col min="10257" max="10257" width="10.140625" style="6" customWidth="1"/>
    <col min="10258" max="10258" width="13.28515625" style="6" customWidth="1"/>
    <col min="10259" max="10259" width="10.5703125" style="6" customWidth="1"/>
    <col min="10260" max="10260" width="13.28515625" style="6" customWidth="1"/>
    <col min="10261" max="10261" width="11.28515625" style="6" bestFit="1" customWidth="1"/>
    <col min="10262" max="10262" width="13.28515625" style="6" customWidth="1"/>
    <col min="10263" max="10263" width="10.5703125" style="6" customWidth="1"/>
    <col min="10264" max="10264" width="11.85546875" style="6" customWidth="1"/>
    <col min="10265" max="10265" width="9.7109375" style="6" customWidth="1"/>
    <col min="10266" max="10266" width="11.28515625" style="6" customWidth="1"/>
    <col min="10267" max="10485" width="9.140625" style="6"/>
    <col min="10486" max="10486" width="3.42578125" style="6" customWidth="1"/>
    <col min="10487" max="10487" width="6.5703125" style="6" customWidth="1"/>
    <col min="10488" max="10488" width="59.7109375" style="6" customWidth="1"/>
    <col min="10489" max="10489" width="10.140625" style="6" customWidth="1"/>
    <col min="10490" max="10490" width="13.28515625" style="6" customWidth="1"/>
    <col min="10491" max="10491" width="10.140625" style="6" customWidth="1"/>
    <col min="10492" max="10492" width="13.28515625" style="6" customWidth="1"/>
    <col min="10493" max="10500" width="0" style="6" hidden="1" customWidth="1"/>
    <col min="10501" max="10501" width="10.7109375" style="6" customWidth="1"/>
    <col min="10502" max="10502" width="13.28515625" style="6" customWidth="1"/>
    <col min="10503" max="10503" width="9.85546875" style="6" customWidth="1"/>
    <col min="10504" max="10504" width="13.28515625" style="6" customWidth="1"/>
    <col min="10505" max="10512" width="0" style="6" hidden="1" customWidth="1"/>
    <col min="10513" max="10513" width="10.140625" style="6" customWidth="1"/>
    <col min="10514" max="10514" width="13.28515625" style="6" customWidth="1"/>
    <col min="10515" max="10515" width="10.5703125" style="6" customWidth="1"/>
    <col min="10516" max="10516" width="13.28515625" style="6" customWidth="1"/>
    <col min="10517" max="10517" width="11.28515625" style="6" bestFit="1" customWidth="1"/>
    <col min="10518" max="10518" width="13.28515625" style="6" customWidth="1"/>
    <col min="10519" max="10519" width="10.5703125" style="6" customWidth="1"/>
    <col min="10520" max="10520" width="11.85546875" style="6" customWidth="1"/>
    <col min="10521" max="10521" width="9.7109375" style="6" customWidth="1"/>
    <col min="10522" max="10522" width="11.28515625" style="6" customWidth="1"/>
    <col min="10523" max="10741" width="9.140625" style="6"/>
    <col min="10742" max="10742" width="3.42578125" style="6" customWidth="1"/>
    <col min="10743" max="10743" width="6.5703125" style="6" customWidth="1"/>
    <col min="10744" max="10744" width="59.7109375" style="6" customWidth="1"/>
    <col min="10745" max="10745" width="10.140625" style="6" customWidth="1"/>
    <col min="10746" max="10746" width="13.28515625" style="6" customWidth="1"/>
    <col min="10747" max="10747" width="10.140625" style="6" customWidth="1"/>
    <col min="10748" max="10748" width="13.28515625" style="6" customWidth="1"/>
    <col min="10749" max="10756" width="0" style="6" hidden="1" customWidth="1"/>
    <col min="10757" max="10757" width="10.7109375" style="6" customWidth="1"/>
    <col min="10758" max="10758" width="13.28515625" style="6" customWidth="1"/>
    <col min="10759" max="10759" width="9.85546875" style="6" customWidth="1"/>
    <col min="10760" max="10760" width="13.28515625" style="6" customWidth="1"/>
    <col min="10761" max="10768" width="0" style="6" hidden="1" customWidth="1"/>
    <col min="10769" max="10769" width="10.140625" style="6" customWidth="1"/>
    <col min="10770" max="10770" width="13.28515625" style="6" customWidth="1"/>
    <col min="10771" max="10771" width="10.5703125" style="6" customWidth="1"/>
    <col min="10772" max="10772" width="13.28515625" style="6" customWidth="1"/>
    <col min="10773" max="10773" width="11.28515625" style="6" bestFit="1" customWidth="1"/>
    <col min="10774" max="10774" width="13.28515625" style="6" customWidth="1"/>
    <col min="10775" max="10775" width="10.5703125" style="6" customWidth="1"/>
    <col min="10776" max="10776" width="11.85546875" style="6" customWidth="1"/>
    <col min="10777" max="10777" width="9.7109375" style="6" customWidth="1"/>
    <col min="10778" max="10778" width="11.28515625" style="6" customWidth="1"/>
    <col min="10779" max="10997" width="9.140625" style="6"/>
    <col min="10998" max="10998" width="3.42578125" style="6" customWidth="1"/>
    <col min="10999" max="10999" width="6.5703125" style="6" customWidth="1"/>
    <col min="11000" max="11000" width="59.7109375" style="6" customWidth="1"/>
    <col min="11001" max="11001" width="10.140625" style="6" customWidth="1"/>
    <col min="11002" max="11002" width="13.28515625" style="6" customWidth="1"/>
    <col min="11003" max="11003" width="10.140625" style="6" customWidth="1"/>
    <col min="11004" max="11004" width="13.28515625" style="6" customWidth="1"/>
    <col min="11005" max="11012" width="0" style="6" hidden="1" customWidth="1"/>
    <col min="11013" max="11013" width="10.7109375" style="6" customWidth="1"/>
    <col min="11014" max="11014" width="13.28515625" style="6" customWidth="1"/>
    <col min="11015" max="11015" width="9.85546875" style="6" customWidth="1"/>
    <col min="11016" max="11016" width="13.28515625" style="6" customWidth="1"/>
    <col min="11017" max="11024" width="0" style="6" hidden="1" customWidth="1"/>
    <col min="11025" max="11025" width="10.140625" style="6" customWidth="1"/>
    <col min="11026" max="11026" width="13.28515625" style="6" customWidth="1"/>
    <col min="11027" max="11027" width="10.5703125" style="6" customWidth="1"/>
    <col min="11028" max="11028" width="13.28515625" style="6" customWidth="1"/>
    <col min="11029" max="11029" width="11.28515625" style="6" bestFit="1" customWidth="1"/>
    <col min="11030" max="11030" width="13.28515625" style="6" customWidth="1"/>
    <col min="11031" max="11031" width="10.5703125" style="6" customWidth="1"/>
    <col min="11032" max="11032" width="11.85546875" style="6" customWidth="1"/>
    <col min="11033" max="11033" width="9.7109375" style="6" customWidth="1"/>
    <col min="11034" max="11034" width="11.28515625" style="6" customWidth="1"/>
    <col min="11035" max="11253" width="9.140625" style="6"/>
    <col min="11254" max="11254" width="3.42578125" style="6" customWidth="1"/>
    <col min="11255" max="11255" width="6.5703125" style="6" customWidth="1"/>
    <col min="11256" max="11256" width="59.7109375" style="6" customWidth="1"/>
    <col min="11257" max="11257" width="10.140625" style="6" customWidth="1"/>
    <col min="11258" max="11258" width="13.28515625" style="6" customWidth="1"/>
    <col min="11259" max="11259" width="10.140625" style="6" customWidth="1"/>
    <col min="11260" max="11260" width="13.28515625" style="6" customWidth="1"/>
    <col min="11261" max="11268" width="0" style="6" hidden="1" customWidth="1"/>
    <col min="11269" max="11269" width="10.7109375" style="6" customWidth="1"/>
    <col min="11270" max="11270" width="13.28515625" style="6" customWidth="1"/>
    <col min="11271" max="11271" width="9.85546875" style="6" customWidth="1"/>
    <col min="11272" max="11272" width="13.28515625" style="6" customWidth="1"/>
    <col min="11273" max="11280" width="0" style="6" hidden="1" customWidth="1"/>
    <col min="11281" max="11281" width="10.140625" style="6" customWidth="1"/>
    <col min="11282" max="11282" width="13.28515625" style="6" customWidth="1"/>
    <col min="11283" max="11283" width="10.5703125" style="6" customWidth="1"/>
    <col min="11284" max="11284" width="13.28515625" style="6" customWidth="1"/>
    <col min="11285" max="11285" width="11.28515625" style="6" bestFit="1" customWidth="1"/>
    <col min="11286" max="11286" width="13.28515625" style="6" customWidth="1"/>
    <col min="11287" max="11287" width="10.5703125" style="6" customWidth="1"/>
    <col min="11288" max="11288" width="11.85546875" style="6" customWidth="1"/>
    <col min="11289" max="11289" width="9.7109375" style="6" customWidth="1"/>
    <col min="11290" max="11290" width="11.28515625" style="6" customWidth="1"/>
    <col min="11291" max="11509" width="9.140625" style="6"/>
    <col min="11510" max="11510" width="3.42578125" style="6" customWidth="1"/>
    <col min="11511" max="11511" width="6.5703125" style="6" customWidth="1"/>
    <col min="11512" max="11512" width="59.7109375" style="6" customWidth="1"/>
    <col min="11513" max="11513" width="10.140625" style="6" customWidth="1"/>
    <col min="11514" max="11514" width="13.28515625" style="6" customWidth="1"/>
    <col min="11515" max="11515" width="10.140625" style="6" customWidth="1"/>
    <col min="11516" max="11516" width="13.28515625" style="6" customWidth="1"/>
    <col min="11517" max="11524" width="0" style="6" hidden="1" customWidth="1"/>
    <col min="11525" max="11525" width="10.7109375" style="6" customWidth="1"/>
    <col min="11526" max="11526" width="13.28515625" style="6" customWidth="1"/>
    <col min="11527" max="11527" width="9.85546875" style="6" customWidth="1"/>
    <col min="11528" max="11528" width="13.28515625" style="6" customWidth="1"/>
    <col min="11529" max="11536" width="0" style="6" hidden="1" customWidth="1"/>
    <col min="11537" max="11537" width="10.140625" style="6" customWidth="1"/>
    <col min="11538" max="11538" width="13.28515625" style="6" customWidth="1"/>
    <col min="11539" max="11539" width="10.5703125" style="6" customWidth="1"/>
    <col min="11540" max="11540" width="13.28515625" style="6" customWidth="1"/>
    <col min="11541" max="11541" width="11.28515625" style="6" bestFit="1" customWidth="1"/>
    <col min="11542" max="11542" width="13.28515625" style="6" customWidth="1"/>
    <col min="11543" max="11543" width="10.5703125" style="6" customWidth="1"/>
    <col min="11544" max="11544" width="11.85546875" style="6" customWidth="1"/>
    <col min="11545" max="11545" width="9.7109375" style="6" customWidth="1"/>
    <col min="11546" max="11546" width="11.28515625" style="6" customWidth="1"/>
    <col min="11547" max="11765" width="9.140625" style="6"/>
    <col min="11766" max="11766" width="3.42578125" style="6" customWidth="1"/>
    <col min="11767" max="11767" width="6.5703125" style="6" customWidth="1"/>
    <col min="11768" max="11768" width="59.7109375" style="6" customWidth="1"/>
    <col min="11769" max="11769" width="10.140625" style="6" customWidth="1"/>
    <col min="11770" max="11770" width="13.28515625" style="6" customWidth="1"/>
    <col min="11771" max="11771" width="10.140625" style="6" customWidth="1"/>
    <col min="11772" max="11772" width="13.28515625" style="6" customWidth="1"/>
    <col min="11773" max="11780" width="0" style="6" hidden="1" customWidth="1"/>
    <col min="11781" max="11781" width="10.7109375" style="6" customWidth="1"/>
    <col min="11782" max="11782" width="13.28515625" style="6" customWidth="1"/>
    <col min="11783" max="11783" width="9.85546875" style="6" customWidth="1"/>
    <col min="11784" max="11784" width="13.28515625" style="6" customWidth="1"/>
    <col min="11785" max="11792" width="0" style="6" hidden="1" customWidth="1"/>
    <col min="11793" max="11793" width="10.140625" style="6" customWidth="1"/>
    <col min="11794" max="11794" width="13.28515625" style="6" customWidth="1"/>
    <col min="11795" max="11795" width="10.5703125" style="6" customWidth="1"/>
    <col min="11796" max="11796" width="13.28515625" style="6" customWidth="1"/>
    <col min="11797" max="11797" width="11.28515625" style="6" bestFit="1" customWidth="1"/>
    <col min="11798" max="11798" width="13.28515625" style="6" customWidth="1"/>
    <col min="11799" max="11799" width="10.5703125" style="6" customWidth="1"/>
    <col min="11800" max="11800" width="11.85546875" style="6" customWidth="1"/>
    <col min="11801" max="11801" width="9.7109375" style="6" customWidth="1"/>
    <col min="11802" max="11802" width="11.28515625" style="6" customWidth="1"/>
    <col min="11803" max="12021" width="9.140625" style="6"/>
    <col min="12022" max="12022" width="3.42578125" style="6" customWidth="1"/>
    <col min="12023" max="12023" width="6.5703125" style="6" customWidth="1"/>
    <col min="12024" max="12024" width="59.7109375" style="6" customWidth="1"/>
    <col min="12025" max="12025" width="10.140625" style="6" customWidth="1"/>
    <col min="12026" max="12026" width="13.28515625" style="6" customWidth="1"/>
    <col min="12027" max="12027" width="10.140625" style="6" customWidth="1"/>
    <col min="12028" max="12028" width="13.28515625" style="6" customWidth="1"/>
    <col min="12029" max="12036" width="0" style="6" hidden="1" customWidth="1"/>
    <col min="12037" max="12037" width="10.7109375" style="6" customWidth="1"/>
    <col min="12038" max="12038" width="13.28515625" style="6" customWidth="1"/>
    <col min="12039" max="12039" width="9.85546875" style="6" customWidth="1"/>
    <col min="12040" max="12040" width="13.28515625" style="6" customWidth="1"/>
    <col min="12041" max="12048" width="0" style="6" hidden="1" customWidth="1"/>
    <col min="12049" max="12049" width="10.140625" style="6" customWidth="1"/>
    <col min="12050" max="12050" width="13.28515625" style="6" customWidth="1"/>
    <col min="12051" max="12051" width="10.5703125" style="6" customWidth="1"/>
    <col min="12052" max="12052" width="13.28515625" style="6" customWidth="1"/>
    <col min="12053" max="12053" width="11.28515625" style="6" bestFit="1" customWidth="1"/>
    <col min="12054" max="12054" width="13.28515625" style="6" customWidth="1"/>
    <col min="12055" max="12055" width="10.5703125" style="6" customWidth="1"/>
    <col min="12056" max="12056" width="11.85546875" style="6" customWidth="1"/>
    <col min="12057" max="12057" width="9.7109375" style="6" customWidth="1"/>
    <col min="12058" max="12058" width="11.28515625" style="6" customWidth="1"/>
    <col min="12059" max="12277" width="9.140625" style="6"/>
    <col min="12278" max="12278" width="3.42578125" style="6" customWidth="1"/>
    <col min="12279" max="12279" width="6.5703125" style="6" customWidth="1"/>
    <col min="12280" max="12280" width="59.7109375" style="6" customWidth="1"/>
    <col min="12281" max="12281" width="10.140625" style="6" customWidth="1"/>
    <col min="12282" max="12282" width="13.28515625" style="6" customWidth="1"/>
    <col min="12283" max="12283" width="10.140625" style="6" customWidth="1"/>
    <col min="12284" max="12284" width="13.28515625" style="6" customWidth="1"/>
    <col min="12285" max="12292" width="0" style="6" hidden="1" customWidth="1"/>
    <col min="12293" max="12293" width="10.7109375" style="6" customWidth="1"/>
    <col min="12294" max="12294" width="13.28515625" style="6" customWidth="1"/>
    <col min="12295" max="12295" width="9.85546875" style="6" customWidth="1"/>
    <col min="12296" max="12296" width="13.28515625" style="6" customWidth="1"/>
    <col min="12297" max="12304" width="0" style="6" hidden="1" customWidth="1"/>
    <col min="12305" max="12305" width="10.140625" style="6" customWidth="1"/>
    <col min="12306" max="12306" width="13.28515625" style="6" customWidth="1"/>
    <col min="12307" max="12307" width="10.5703125" style="6" customWidth="1"/>
    <col min="12308" max="12308" width="13.28515625" style="6" customWidth="1"/>
    <col min="12309" max="12309" width="11.28515625" style="6" bestFit="1" customWidth="1"/>
    <col min="12310" max="12310" width="13.28515625" style="6" customWidth="1"/>
    <col min="12311" max="12311" width="10.5703125" style="6" customWidth="1"/>
    <col min="12312" max="12312" width="11.85546875" style="6" customWidth="1"/>
    <col min="12313" max="12313" width="9.7109375" style="6" customWidth="1"/>
    <col min="12314" max="12314" width="11.28515625" style="6" customWidth="1"/>
    <col min="12315" max="12533" width="9.140625" style="6"/>
    <col min="12534" max="12534" width="3.42578125" style="6" customWidth="1"/>
    <col min="12535" max="12535" width="6.5703125" style="6" customWidth="1"/>
    <col min="12536" max="12536" width="59.7109375" style="6" customWidth="1"/>
    <col min="12537" max="12537" width="10.140625" style="6" customWidth="1"/>
    <col min="12538" max="12538" width="13.28515625" style="6" customWidth="1"/>
    <col min="12539" max="12539" width="10.140625" style="6" customWidth="1"/>
    <col min="12540" max="12540" width="13.28515625" style="6" customWidth="1"/>
    <col min="12541" max="12548" width="0" style="6" hidden="1" customWidth="1"/>
    <col min="12549" max="12549" width="10.7109375" style="6" customWidth="1"/>
    <col min="12550" max="12550" width="13.28515625" style="6" customWidth="1"/>
    <col min="12551" max="12551" width="9.85546875" style="6" customWidth="1"/>
    <col min="12552" max="12552" width="13.28515625" style="6" customWidth="1"/>
    <col min="12553" max="12560" width="0" style="6" hidden="1" customWidth="1"/>
    <col min="12561" max="12561" width="10.140625" style="6" customWidth="1"/>
    <col min="12562" max="12562" width="13.28515625" style="6" customWidth="1"/>
    <col min="12563" max="12563" width="10.5703125" style="6" customWidth="1"/>
    <col min="12564" max="12564" width="13.28515625" style="6" customWidth="1"/>
    <col min="12565" max="12565" width="11.28515625" style="6" bestFit="1" customWidth="1"/>
    <col min="12566" max="12566" width="13.28515625" style="6" customWidth="1"/>
    <col min="12567" max="12567" width="10.5703125" style="6" customWidth="1"/>
    <col min="12568" max="12568" width="11.85546875" style="6" customWidth="1"/>
    <col min="12569" max="12569" width="9.7109375" style="6" customWidth="1"/>
    <col min="12570" max="12570" width="11.28515625" style="6" customWidth="1"/>
    <col min="12571" max="12789" width="9.140625" style="6"/>
    <col min="12790" max="12790" width="3.42578125" style="6" customWidth="1"/>
    <col min="12791" max="12791" width="6.5703125" style="6" customWidth="1"/>
    <col min="12792" max="12792" width="59.7109375" style="6" customWidth="1"/>
    <col min="12793" max="12793" width="10.140625" style="6" customWidth="1"/>
    <col min="12794" max="12794" width="13.28515625" style="6" customWidth="1"/>
    <col min="12795" max="12795" width="10.140625" style="6" customWidth="1"/>
    <col min="12796" max="12796" width="13.28515625" style="6" customWidth="1"/>
    <col min="12797" max="12804" width="0" style="6" hidden="1" customWidth="1"/>
    <col min="12805" max="12805" width="10.7109375" style="6" customWidth="1"/>
    <col min="12806" max="12806" width="13.28515625" style="6" customWidth="1"/>
    <col min="12807" max="12807" width="9.85546875" style="6" customWidth="1"/>
    <col min="12808" max="12808" width="13.28515625" style="6" customWidth="1"/>
    <col min="12809" max="12816" width="0" style="6" hidden="1" customWidth="1"/>
    <col min="12817" max="12817" width="10.140625" style="6" customWidth="1"/>
    <col min="12818" max="12818" width="13.28515625" style="6" customWidth="1"/>
    <col min="12819" max="12819" width="10.5703125" style="6" customWidth="1"/>
    <col min="12820" max="12820" width="13.28515625" style="6" customWidth="1"/>
    <col min="12821" max="12821" width="11.28515625" style="6" bestFit="1" customWidth="1"/>
    <col min="12822" max="12822" width="13.28515625" style="6" customWidth="1"/>
    <col min="12823" max="12823" width="10.5703125" style="6" customWidth="1"/>
    <col min="12824" max="12824" width="11.85546875" style="6" customWidth="1"/>
    <col min="12825" max="12825" width="9.7109375" style="6" customWidth="1"/>
    <col min="12826" max="12826" width="11.28515625" style="6" customWidth="1"/>
    <col min="12827" max="13045" width="9.140625" style="6"/>
    <col min="13046" max="13046" width="3.42578125" style="6" customWidth="1"/>
    <col min="13047" max="13047" width="6.5703125" style="6" customWidth="1"/>
    <col min="13048" max="13048" width="59.7109375" style="6" customWidth="1"/>
    <col min="13049" max="13049" width="10.140625" style="6" customWidth="1"/>
    <col min="13050" max="13050" width="13.28515625" style="6" customWidth="1"/>
    <col min="13051" max="13051" width="10.140625" style="6" customWidth="1"/>
    <col min="13052" max="13052" width="13.28515625" style="6" customWidth="1"/>
    <col min="13053" max="13060" width="0" style="6" hidden="1" customWidth="1"/>
    <col min="13061" max="13061" width="10.7109375" style="6" customWidth="1"/>
    <col min="13062" max="13062" width="13.28515625" style="6" customWidth="1"/>
    <col min="13063" max="13063" width="9.85546875" style="6" customWidth="1"/>
    <col min="13064" max="13064" width="13.28515625" style="6" customWidth="1"/>
    <col min="13065" max="13072" width="0" style="6" hidden="1" customWidth="1"/>
    <col min="13073" max="13073" width="10.140625" style="6" customWidth="1"/>
    <col min="13074" max="13074" width="13.28515625" style="6" customWidth="1"/>
    <col min="13075" max="13075" width="10.5703125" style="6" customWidth="1"/>
    <col min="13076" max="13076" width="13.28515625" style="6" customWidth="1"/>
    <col min="13077" max="13077" width="11.28515625" style="6" bestFit="1" customWidth="1"/>
    <col min="13078" max="13078" width="13.28515625" style="6" customWidth="1"/>
    <col min="13079" max="13079" width="10.5703125" style="6" customWidth="1"/>
    <col min="13080" max="13080" width="11.85546875" style="6" customWidth="1"/>
    <col min="13081" max="13081" width="9.7109375" style="6" customWidth="1"/>
    <col min="13082" max="13082" width="11.28515625" style="6" customWidth="1"/>
    <col min="13083" max="13301" width="9.140625" style="6"/>
    <col min="13302" max="13302" width="3.42578125" style="6" customWidth="1"/>
    <col min="13303" max="13303" width="6.5703125" style="6" customWidth="1"/>
    <col min="13304" max="13304" width="59.7109375" style="6" customWidth="1"/>
    <col min="13305" max="13305" width="10.140625" style="6" customWidth="1"/>
    <col min="13306" max="13306" width="13.28515625" style="6" customWidth="1"/>
    <col min="13307" max="13307" width="10.140625" style="6" customWidth="1"/>
    <col min="13308" max="13308" width="13.28515625" style="6" customWidth="1"/>
    <col min="13309" max="13316" width="0" style="6" hidden="1" customWidth="1"/>
    <col min="13317" max="13317" width="10.7109375" style="6" customWidth="1"/>
    <col min="13318" max="13318" width="13.28515625" style="6" customWidth="1"/>
    <col min="13319" max="13319" width="9.85546875" style="6" customWidth="1"/>
    <col min="13320" max="13320" width="13.28515625" style="6" customWidth="1"/>
    <col min="13321" max="13328" width="0" style="6" hidden="1" customWidth="1"/>
    <col min="13329" max="13329" width="10.140625" style="6" customWidth="1"/>
    <col min="13330" max="13330" width="13.28515625" style="6" customWidth="1"/>
    <col min="13331" max="13331" width="10.5703125" style="6" customWidth="1"/>
    <col min="13332" max="13332" width="13.28515625" style="6" customWidth="1"/>
    <col min="13333" max="13333" width="11.28515625" style="6" bestFit="1" customWidth="1"/>
    <col min="13334" max="13334" width="13.28515625" style="6" customWidth="1"/>
    <col min="13335" max="13335" width="10.5703125" style="6" customWidth="1"/>
    <col min="13336" max="13336" width="11.85546875" style="6" customWidth="1"/>
    <col min="13337" max="13337" width="9.7109375" style="6" customWidth="1"/>
    <col min="13338" max="13338" width="11.28515625" style="6" customWidth="1"/>
    <col min="13339" max="13557" width="9.140625" style="6"/>
    <col min="13558" max="13558" width="3.42578125" style="6" customWidth="1"/>
    <col min="13559" max="13559" width="6.5703125" style="6" customWidth="1"/>
    <col min="13560" max="13560" width="59.7109375" style="6" customWidth="1"/>
    <col min="13561" max="13561" width="10.140625" style="6" customWidth="1"/>
    <col min="13562" max="13562" width="13.28515625" style="6" customWidth="1"/>
    <col min="13563" max="13563" width="10.140625" style="6" customWidth="1"/>
    <col min="13564" max="13564" width="13.28515625" style="6" customWidth="1"/>
    <col min="13565" max="13572" width="0" style="6" hidden="1" customWidth="1"/>
    <col min="13573" max="13573" width="10.7109375" style="6" customWidth="1"/>
    <col min="13574" max="13574" width="13.28515625" style="6" customWidth="1"/>
    <col min="13575" max="13575" width="9.85546875" style="6" customWidth="1"/>
    <col min="13576" max="13576" width="13.28515625" style="6" customWidth="1"/>
    <col min="13577" max="13584" width="0" style="6" hidden="1" customWidth="1"/>
    <col min="13585" max="13585" width="10.140625" style="6" customWidth="1"/>
    <col min="13586" max="13586" width="13.28515625" style="6" customWidth="1"/>
    <col min="13587" max="13587" width="10.5703125" style="6" customWidth="1"/>
    <col min="13588" max="13588" width="13.28515625" style="6" customWidth="1"/>
    <col min="13589" max="13589" width="11.28515625" style="6" bestFit="1" customWidth="1"/>
    <col min="13590" max="13590" width="13.28515625" style="6" customWidth="1"/>
    <col min="13591" max="13591" width="10.5703125" style="6" customWidth="1"/>
    <col min="13592" max="13592" width="11.85546875" style="6" customWidth="1"/>
    <col min="13593" max="13593" width="9.7109375" style="6" customWidth="1"/>
    <col min="13594" max="13594" width="11.28515625" style="6" customWidth="1"/>
    <col min="13595" max="13813" width="9.140625" style="6"/>
    <col min="13814" max="13814" width="3.42578125" style="6" customWidth="1"/>
    <col min="13815" max="13815" width="6.5703125" style="6" customWidth="1"/>
    <col min="13816" max="13816" width="59.7109375" style="6" customWidth="1"/>
    <col min="13817" max="13817" width="10.140625" style="6" customWidth="1"/>
    <col min="13818" max="13818" width="13.28515625" style="6" customWidth="1"/>
    <col min="13819" max="13819" width="10.140625" style="6" customWidth="1"/>
    <col min="13820" max="13820" width="13.28515625" style="6" customWidth="1"/>
    <col min="13821" max="13828" width="0" style="6" hidden="1" customWidth="1"/>
    <col min="13829" max="13829" width="10.7109375" style="6" customWidth="1"/>
    <col min="13830" max="13830" width="13.28515625" style="6" customWidth="1"/>
    <col min="13831" max="13831" width="9.85546875" style="6" customWidth="1"/>
    <col min="13832" max="13832" width="13.28515625" style="6" customWidth="1"/>
    <col min="13833" max="13840" width="0" style="6" hidden="1" customWidth="1"/>
    <col min="13841" max="13841" width="10.140625" style="6" customWidth="1"/>
    <col min="13842" max="13842" width="13.28515625" style="6" customWidth="1"/>
    <col min="13843" max="13843" width="10.5703125" style="6" customWidth="1"/>
    <col min="13844" max="13844" width="13.28515625" style="6" customWidth="1"/>
    <col min="13845" max="13845" width="11.28515625" style="6" bestFit="1" customWidth="1"/>
    <col min="13846" max="13846" width="13.28515625" style="6" customWidth="1"/>
    <col min="13847" max="13847" width="10.5703125" style="6" customWidth="1"/>
    <col min="13848" max="13848" width="11.85546875" style="6" customWidth="1"/>
    <col min="13849" max="13849" width="9.7109375" style="6" customWidth="1"/>
    <col min="13850" max="13850" width="11.28515625" style="6" customWidth="1"/>
    <col min="13851" max="14069" width="9.140625" style="6"/>
    <col min="14070" max="14070" width="3.42578125" style="6" customWidth="1"/>
    <col min="14071" max="14071" width="6.5703125" style="6" customWidth="1"/>
    <col min="14072" max="14072" width="59.7109375" style="6" customWidth="1"/>
    <col min="14073" max="14073" width="10.140625" style="6" customWidth="1"/>
    <col min="14074" max="14074" width="13.28515625" style="6" customWidth="1"/>
    <col min="14075" max="14075" width="10.140625" style="6" customWidth="1"/>
    <col min="14076" max="14076" width="13.28515625" style="6" customWidth="1"/>
    <col min="14077" max="14084" width="0" style="6" hidden="1" customWidth="1"/>
    <col min="14085" max="14085" width="10.7109375" style="6" customWidth="1"/>
    <col min="14086" max="14086" width="13.28515625" style="6" customWidth="1"/>
    <col min="14087" max="14087" width="9.85546875" style="6" customWidth="1"/>
    <col min="14088" max="14088" width="13.28515625" style="6" customWidth="1"/>
    <col min="14089" max="14096" width="0" style="6" hidden="1" customWidth="1"/>
    <col min="14097" max="14097" width="10.140625" style="6" customWidth="1"/>
    <col min="14098" max="14098" width="13.28515625" style="6" customWidth="1"/>
    <col min="14099" max="14099" width="10.5703125" style="6" customWidth="1"/>
    <col min="14100" max="14100" width="13.28515625" style="6" customWidth="1"/>
    <col min="14101" max="14101" width="11.28515625" style="6" bestFit="1" customWidth="1"/>
    <col min="14102" max="14102" width="13.28515625" style="6" customWidth="1"/>
    <col min="14103" max="14103" width="10.5703125" style="6" customWidth="1"/>
    <col min="14104" max="14104" width="11.85546875" style="6" customWidth="1"/>
    <col min="14105" max="14105" width="9.7109375" style="6" customWidth="1"/>
    <col min="14106" max="14106" width="11.28515625" style="6" customWidth="1"/>
    <col min="14107" max="14325" width="9.140625" style="6"/>
    <col min="14326" max="14326" width="3.42578125" style="6" customWidth="1"/>
    <col min="14327" max="14327" width="6.5703125" style="6" customWidth="1"/>
    <col min="14328" max="14328" width="59.7109375" style="6" customWidth="1"/>
    <col min="14329" max="14329" width="10.140625" style="6" customWidth="1"/>
    <col min="14330" max="14330" width="13.28515625" style="6" customWidth="1"/>
    <col min="14331" max="14331" width="10.140625" style="6" customWidth="1"/>
    <col min="14332" max="14332" width="13.28515625" style="6" customWidth="1"/>
    <col min="14333" max="14340" width="0" style="6" hidden="1" customWidth="1"/>
    <col min="14341" max="14341" width="10.7109375" style="6" customWidth="1"/>
    <col min="14342" max="14342" width="13.28515625" style="6" customWidth="1"/>
    <col min="14343" max="14343" width="9.85546875" style="6" customWidth="1"/>
    <col min="14344" max="14344" width="13.28515625" style="6" customWidth="1"/>
    <col min="14345" max="14352" width="0" style="6" hidden="1" customWidth="1"/>
    <col min="14353" max="14353" width="10.140625" style="6" customWidth="1"/>
    <col min="14354" max="14354" width="13.28515625" style="6" customWidth="1"/>
    <col min="14355" max="14355" width="10.5703125" style="6" customWidth="1"/>
    <col min="14356" max="14356" width="13.28515625" style="6" customWidth="1"/>
    <col min="14357" max="14357" width="11.28515625" style="6" bestFit="1" customWidth="1"/>
    <col min="14358" max="14358" width="13.28515625" style="6" customWidth="1"/>
    <col min="14359" max="14359" width="10.5703125" style="6" customWidth="1"/>
    <col min="14360" max="14360" width="11.85546875" style="6" customWidth="1"/>
    <col min="14361" max="14361" width="9.7109375" style="6" customWidth="1"/>
    <col min="14362" max="14362" width="11.28515625" style="6" customWidth="1"/>
    <col min="14363" max="14581" width="9.140625" style="6"/>
    <col min="14582" max="14582" width="3.42578125" style="6" customWidth="1"/>
    <col min="14583" max="14583" width="6.5703125" style="6" customWidth="1"/>
    <col min="14584" max="14584" width="59.7109375" style="6" customWidth="1"/>
    <col min="14585" max="14585" width="10.140625" style="6" customWidth="1"/>
    <col min="14586" max="14586" width="13.28515625" style="6" customWidth="1"/>
    <col min="14587" max="14587" width="10.140625" style="6" customWidth="1"/>
    <col min="14588" max="14588" width="13.28515625" style="6" customWidth="1"/>
    <col min="14589" max="14596" width="0" style="6" hidden="1" customWidth="1"/>
    <col min="14597" max="14597" width="10.7109375" style="6" customWidth="1"/>
    <col min="14598" max="14598" width="13.28515625" style="6" customWidth="1"/>
    <col min="14599" max="14599" width="9.85546875" style="6" customWidth="1"/>
    <col min="14600" max="14600" width="13.28515625" style="6" customWidth="1"/>
    <col min="14601" max="14608" width="0" style="6" hidden="1" customWidth="1"/>
    <col min="14609" max="14609" width="10.140625" style="6" customWidth="1"/>
    <col min="14610" max="14610" width="13.28515625" style="6" customWidth="1"/>
    <col min="14611" max="14611" width="10.5703125" style="6" customWidth="1"/>
    <col min="14612" max="14612" width="13.28515625" style="6" customWidth="1"/>
    <col min="14613" max="14613" width="11.28515625" style="6" bestFit="1" customWidth="1"/>
    <col min="14614" max="14614" width="13.28515625" style="6" customWidth="1"/>
    <col min="14615" max="14615" width="10.5703125" style="6" customWidth="1"/>
    <col min="14616" max="14616" width="11.85546875" style="6" customWidth="1"/>
    <col min="14617" max="14617" width="9.7109375" style="6" customWidth="1"/>
    <col min="14618" max="14618" width="11.28515625" style="6" customWidth="1"/>
    <col min="14619" max="14837" width="9.140625" style="6"/>
    <col min="14838" max="14838" width="3.42578125" style="6" customWidth="1"/>
    <col min="14839" max="14839" width="6.5703125" style="6" customWidth="1"/>
    <col min="14840" max="14840" width="59.7109375" style="6" customWidth="1"/>
    <col min="14841" max="14841" width="10.140625" style="6" customWidth="1"/>
    <col min="14842" max="14842" width="13.28515625" style="6" customWidth="1"/>
    <col min="14843" max="14843" width="10.140625" style="6" customWidth="1"/>
    <col min="14844" max="14844" width="13.28515625" style="6" customWidth="1"/>
    <col min="14845" max="14852" width="0" style="6" hidden="1" customWidth="1"/>
    <col min="14853" max="14853" width="10.7109375" style="6" customWidth="1"/>
    <col min="14854" max="14854" width="13.28515625" style="6" customWidth="1"/>
    <col min="14855" max="14855" width="9.85546875" style="6" customWidth="1"/>
    <col min="14856" max="14856" width="13.28515625" style="6" customWidth="1"/>
    <col min="14857" max="14864" width="0" style="6" hidden="1" customWidth="1"/>
    <col min="14865" max="14865" width="10.140625" style="6" customWidth="1"/>
    <col min="14866" max="14866" width="13.28515625" style="6" customWidth="1"/>
    <col min="14867" max="14867" width="10.5703125" style="6" customWidth="1"/>
    <col min="14868" max="14868" width="13.28515625" style="6" customWidth="1"/>
    <col min="14869" max="14869" width="11.28515625" style="6" bestFit="1" customWidth="1"/>
    <col min="14870" max="14870" width="13.28515625" style="6" customWidth="1"/>
    <col min="14871" max="14871" width="10.5703125" style="6" customWidth="1"/>
    <col min="14872" max="14872" width="11.85546875" style="6" customWidth="1"/>
    <col min="14873" max="14873" width="9.7109375" style="6" customWidth="1"/>
    <col min="14874" max="14874" width="11.28515625" style="6" customWidth="1"/>
    <col min="14875" max="15093" width="9.140625" style="6"/>
    <col min="15094" max="15094" width="3.42578125" style="6" customWidth="1"/>
    <col min="15095" max="15095" width="6.5703125" style="6" customWidth="1"/>
    <col min="15096" max="15096" width="59.7109375" style="6" customWidth="1"/>
    <col min="15097" max="15097" width="10.140625" style="6" customWidth="1"/>
    <col min="15098" max="15098" width="13.28515625" style="6" customWidth="1"/>
    <col min="15099" max="15099" width="10.140625" style="6" customWidth="1"/>
    <col min="15100" max="15100" width="13.28515625" style="6" customWidth="1"/>
    <col min="15101" max="15108" width="0" style="6" hidden="1" customWidth="1"/>
    <col min="15109" max="15109" width="10.7109375" style="6" customWidth="1"/>
    <col min="15110" max="15110" width="13.28515625" style="6" customWidth="1"/>
    <col min="15111" max="15111" width="9.85546875" style="6" customWidth="1"/>
    <col min="15112" max="15112" width="13.28515625" style="6" customWidth="1"/>
    <col min="15113" max="15120" width="0" style="6" hidden="1" customWidth="1"/>
    <col min="15121" max="15121" width="10.140625" style="6" customWidth="1"/>
    <col min="15122" max="15122" width="13.28515625" style="6" customWidth="1"/>
    <col min="15123" max="15123" width="10.5703125" style="6" customWidth="1"/>
    <col min="15124" max="15124" width="13.28515625" style="6" customWidth="1"/>
    <col min="15125" max="15125" width="11.28515625" style="6" bestFit="1" customWidth="1"/>
    <col min="15126" max="15126" width="13.28515625" style="6" customWidth="1"/>
    <col min="15127" max="15127" width="10.5703125" style="6" customWidth="1"/>
    <col min="15128" max="15128" width="11.85546875" style="6" customWidth="1"/>
    <col min="15129" max="15129" width="9.7109375" style="6" customWidth="1"/>
    <col min="15130" max="15130" width="11.28515625" style="6" customWidth="1"/>
    <col min="15131" max="15349" width="9.140625" style="6"/>
    <col min="15350" max="15350" width="3.42578125" style="6" customWidth="1"/>
    <col min="15351" max="15351" width="6.5703125" style="6" customWidth="1"/>
    <col min="15352" max="15352" width="59.7109375" style="6" customWidth="1"/>
    <col min="15353" max="15353" width="10.140625" style="6" customWidth="1"/>
    <col min="15354" max="15354" width="13.28515625" style="6" customWidth="1"/>
    <col min="15355" max="15355" width="10.140625" style="6" customWidth="1"/>
    <col min="15356" max="15356" width="13.28515625" style="6" customWidth="1"/>
    <col min="15357" max="15364" width="0" style="6" hidden="1" customWidth="1"/>
    <col min="15365" max="15365" width="10.7109375" style="6" customWidth="1"/>
    <col min="15366" max="15366" width="13.28515625" style="6" customWidth="1"/>
    <col min="15367" max="15367" width="9.85546875" style="6" customWidth="1"/>
    <col min="15368" max="15368" width="13.28515625" style="6" customWidth="1"/>
    <col min="15369" max="15376" width="0" style="6" hidden="1" customWidth="1"/>
    <col min="15377" max="15377" width="10.140625" style="6" customWidth="1"/>
    <col min="15378" max="15378" width="13.28515625" style="6" customWidth="1"/>
    <col min="15379" max="15379" width="10.5703125" style="6" customWidth="1"/>
    <col min="15380" max="15380" width="13.28515625" style="6" customWidth="1"/>
    <col min="15381" max="15381" width="11.28515625" style="6" bestFit="1" customWidth="1"/>
    <col min="15382" max="15382" width="13.28515625" style="6" customWidth="1"/>
    <col min="15383" max="15383" width="10.5703125" style="6" customWidth="1"/>
    <col min="15384" max="15384" width="11.85546875" style="6" customWidth="1"/>
    <col min="15385" max="15385" width="9.7109375" style="6" customWidth="1"/>
    <col min="15386" max="15386" width="11.28515625" style="6" customWidth="1"/>
    <col min="15387" max="15605" width="9.140625" style="6"/>
    <col min="15606" max="15606" width="3.42578125" style="6" customWidth="1"/>
    <col min="15607" max="15607" width="6.5703125" style="6" customWidth="1"/>
    <col min="15608" max="15608" width="59.7109375" style="6" customWidth="1"/>
    <col min="15609" max="15609" width="10.140625" style="6" customWidth="1"/>
    <col min="15610" max="15610" width="13.28515625" style="6" customWidth="1"/>
    <col min="15611" max="15611" width="10.140625" style="6" customWidth="1"/>
    <col min="15612" max="15612" width="13.28515625" style="6" customWidth="1"/>
    <col min="15613" max="15620" width="0" style="6" hidden="1" customWidth="1"/>
    <col min="15621" max="15621" width="10.7109375" style="6" customWidth="1"/>
    <col min="15622" max="15622" width="13.28515625" style="6" customWidth="1"/>
    <col min="15623" max="15623" width="9.85546875" style="6" customWidth="1"/>
    <col min="15624" max="15624" width="13.28515625" style="6" customWidth="1"/>
    <col min="15625" max="15632" width="0" style="6" hidden="1" customWidth="1"/>
    <col min="15633" max="15633" width="10.140625" style="6" customWidth="1"/>
    <col min="15634" max="15634" width="13.28515625" style="6" customWidth="1"/>
    <col min="15635" max="15635" width="10.5703125" style="6" customWidth="1"/>
    <col min="15636" max="15636" width="13.28515625" style="6" customWidth="1"/>
    <col min="15637" max="15637" width="11.28515625" style="6" bestFit="1" customWidth="1"/>
    <col min="15638" max="15638" width="13.28515625" style="6" customWidth="1"/>
    <col min="15639" max="15639" width="10.5703125" style="6" customWidth="1"/>
    <col min="15640" max="15640" width="11.85546875" style="6" customWidth="1"/>
    <col min="15641" max="15641" width="9.7109375" style="6" customWidth="1"/>
    <col min="15642" max="15642" width="11.28515625" style="6" customWidth="1"/>
    <col min="15643" max="15861" width="9.140625" style="6"/>
    <col min="15862" max="15862" width="3.42578125" style="6" customWidth="1"/>
    <col min="15863" max="15863" width="6.5703125" style="6" customWidth="1"/>
    <col min="15864" max="15864" width="59.7109375" style="6" customWidth="1"/>
    <col min="15865" max="15865" width="10.140625" style="6" customWidth="1"/>
    <col min="15866" max="15866" width="13.28515625" style="6" customWidth="1"/>
    <col min="15867" max="15867" width="10.140625" style="6" customWidth="1"/>
    <col min="15868" max="15868" width="13.28515625" style="6" customWidth="1"/>
    <col min="15869" max="15876" width="0" style="6" hidden="1" customWidth="1"/>
    <col min="15877" max="15877" width="10.7109375" style="6" customWidth="1"/>
    <col min="15878" max="15878" width="13.28515625" style="6" customWidth="1"/>
    <col min="15879" max="15879" width="9.85546875" style="6" customWidth="1"/>
    <col min="15880" max="15880" width="13.28515625" style="6" customWidth="1"/>
    <col min="15881" max="15888" width="0" style="6" hidden="1" customWidth="1"/>
    <col min="15889" max="15889" width="10.140625" style="6" customWidth="1"/>
    <col min="15890" max="15890" width="13.28515625" style="6" customWidth="1"/>
    <col min="15891" max="15891" width="10.5703125" style="6" customWidth="1"/>
    <col min="15892" max="15892" width="13.28515625" style="6" customWidth="1"/>
    <col min="15893" max="15893" width="11.28515625" style="6" bestFit="1" customWidth="1"/>
    <col min="15894" max="15894" width="13.28515625" style="6" customWidth="1"/>
    <col min="15895" max="15895" width="10.5703125" style="6" customWidth="1"/>
    <col min="15896" max="15896" width="11.85546875" style="6" customWidth="1"/>
    <col min="15897" max="15897" width="9.7109375" style="6" customWidth="1"/>
    <col min="15898" max="15898" width="11.28515625" style="6" customWidth="1"/>
    <col min="15899" max="16117" width="9.140625" style="6"/>
    <col min="16118" max="16118" width="3.42578125" style="6" customWidth="1"/>
    <col min="16119" max="16119" width="6.5703125" style="6" customWidth="1"/>
    <col min="16120" max="16120" width="59.7109375" style="6" customWidth="1"/>
    <col min="16121" max="16121" width="10.140625" style="6" customWidth="1"/>
    <col min="16122" max="16122" width="13.28515625" style="6" customWidth="1"/>
    <col min="16123" max="16123" width="10.140625" style="6" customWidth="1"/>
    <col min="16124" max="16124" width="13.28515625" style="6" customWidth="1"/>
    <col min="16125" max="16132" width="0" style="6" hidden="1" customWidth="1"/>
    <col min="16133" max="16133" width="10.7109375" style="6" customWidth="1"/>
    <col min="16134" max="16134" width="13.28515625" style="6" customWidth="1"/>
    <col min="16135" max="16135" width="9.85546875" style="6" customWidth="1"/>
    <col min="16136" max="16136" width="13.28515625" style="6" customWidth="1"/>
    <col min="16137" max="16144" width="0" style="6" hidden="1" customWidth="1"/>
    <col min="16145" max="16145" width="10.140625" style="6" customWidth="1"/>
    <col min="16146" max="16146" width="13.28515625" style="6" customWidth="1"/>
    <col min="16147" max="16147" width="10.5703125" style="6" customWidth="1"/>
    <col min="16148" max="16148" width="13.28515625" style="6" customWidth="1"/>
    <col min="16149" max="16149" width="11.28515625" style="6" bestFit="1" customWidth="1"/>
    <col min="16150" max="16150" width="13.28515625" style="6" customWidth="1"/>
    <col min="16151" max="16151" width="10.5703125" style="6" customWidth="1"/>
    <col min="16152" max="16152" width="11.85546875" style="6" customWidth="1"/>
    <col min="16153" max="16153" width="9.7109375" style="6" customWidth="1"/>
    <col min="16154" max="16154" width="11.28515625" style="6" customWidth="1"/>
    <col min="16155" max="16384" width="9.140625" style="6"/>
  </cols>
  <sheetData>
    <row r="1" spans="1:26" ht="15.75">
      <c r="A1" s="154" t="s">
        <v>103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</row>
    <row r="2" spans="1:26" ht="15.75">
      <c r="A2" s="154" t="s">
        <v>104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 spans="1:26">
      <c r="B3" s="7" t="s">
        <v>49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8.5" customHeight="1">
      <c r="B4" s="25" t="s">
        <v>50</v>
      </c>
      <c r="C4" s="26" t="s">
        <v>105</v>
      </c>
      <c r="D4" s="27">
        <v>2010</v>
      </c>
      <c r="E4" s="28">
        <v>2011</v>
      </c>
      <c r="F4" s="152" t="s">
        <v>51</v>
      </c>
      <c r="G4" s="153"/>
      <c r="H4" s="152" t="s">
        <v>52</v>
      </c>
      <c r="I4" s="153"/>
      <c r="J4" s="152" t="s">
        <v>53</v>
      </c>
      <c r="K4" s="153"/>
      <c r="L4" s="152" t="s">
        <v>54</v>
      </c>
      <c r="M4" s="153"/>
      <c r="N4" s="28">
        <v>2012</v>
      </c>
      <c r="O4" s="28">
        <v>2013</v>
      </c>
      <c r="P4" s="152" t="s">
        <v>55</v>
      </c>
      <c r="Q4" s="153"/>
      <c r="R4" s="152" t="s">
        <v>56</v>
      </c>
      <c r="S4" s="153"/>
      <c r="T4" s="152" t="s">
        <v>57</v>
      </c>
      <c r="U4" s="153"/>
      <c r="V4" s="152" t="s">
        <v>58</v>
      </c>
      <c r="W4" s="153"/>
      <c r="X4" s="28">
        <v>2014</v>
      </c>
      <c r="Y4" s="28">
        <v>2015</v>
      </c>
      <c r="Z4" s="28">
        <v>2016</v>
      </c>
    </row>
    <row r="5" spans="1:26" ht="18.75" customHeight="1">
      <c r="B5" s="29"/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>
      <c r="B6" s="32" t="s">
        <v>59</v>
      </c>
      <c r="C6" s="33" t="s">
        <v>106</v>
      </c>
      <c r="D6" s="34">
        <f t="shared" ref="D6:Z6" si="0">SUM(D8:D17)</f>
        <v>747.13490000000002</v>
      </c>
      <c r="E6" s="34">
        <f t="shared" si="0"/>
        <v>2076.5607999999997</v>
      </c>
      <c r="F6" s="35">
        <f t="shared" si="0"/>
        <v>194</v>
      </c>
      <c r="G6" s="34">
        <f t="shared" si="0"/>
        <v>956.12500000000011</v>
      </c>
      <c r="H6" s="35">
        <f t="shared" si="0"/>
        <v>240</v>
      </c>
      <c r="I6" s="34">
        <f t="shared" si="0"/>
        <v>837.5763300000001</v>
      </c>
      <c r="J6" s="35">
        <f t="shared" si="0"/>
        <v>168</v>
      </c>
      <c r="K6" s="34">
        <f t="shared" si="0"/>
        <v>1173.7039</v>
      </c>
      <c r="L6" s="35">
        <f t="shared" si="0"/>
        <v>345</v>
      </c>
      <c r="M6" s="34">
        <f t="shared" si="0"/>
        <v>761.88037999999995</v>
      </c>
      <c r="N6" s="34">
        <f t="shared" si="0"/>
        <v>3729.2853999999998</v>
      </c>
      <c r="O6" s="34">
        <f t="shared" si="0"/>
        <v>3395.3460299999997</v>
      </c>
      <c r="P6" s="35">
        <f t="shared" si="0"/>
        <v>272</v>
      </c>
      <c r="Q6" s="34">
        <f t="shared" si="0"/>
        <v>1270.8000000000004</v>
      </c>
      <c r="R6" s="35">
        <f t="shared" si="0"/>
        <v>423</v>
      </c>
      <c r="S6" s="34">
        <f t="shared" si="0"/>
        <v>787.48720000000003</v>
      </c>
      <c r="T6" s="35">
        <f t="shared" si="0"/>
        <v>295</v>
      </c>
      <c r="U6" s="34">
        <f t="shared" si="0"/>
        <v>856.91930000000002</v>
      </c>
      <c r="V6" s="35">
        <f t="shared" si="0"/>
        <v>541</v>
      </c>
      <c r="W6" s="34">
        <f t="shared" si="0"/>
        <v>929.29740000000004</v>
      </c>
      <c r="X6" s="34">
        <f t="shared" si="0"/>
        <v>3844.5686000000001</v>
      </c>
      <c r="Y6" s="34">
        <f t="shared" si="0"/>
        <v>3732.7559000000001</v>
      </c>
      <c r="Z6" s="34">
        <f t="shared" si="0"/>
        <v>5665.3233</v>
      </c>
    </row>
    <row r="7" spans="1:26" ht="8.25" customHeight="1">
      <c r="B7" s="36"/>
      <c r="C7" s="37"/>
      <c r="D7" s="38"/>
      <c r="E7" s="39"/>
      <c r="F7" s="40"/>
      <c r="G7" s="39"/>
      <c r="H7" s="40"/>
      <c r="I7" s="39"/>
      <c r="J7" s="40"/>
      <c r="K7" s="39"/>
      <c r="L7" s="40"/>
      <c r="M7" s="39"/>
      <c r="N7" s="39"/>
      <c r="O7" s="39"/>
      <c r="P7" s="40"/>
      <c r="Q7" s="39"/>
      <c r="R7" s="40"/>
      <c r="S7" s="39"/>
      <c r="T7" s="40"/>
      <c r="U7" s="39"/>
      <c r="V7" s="40"/>
      <c r="W7" s="39"/>
      <c r="X7" s="39"/>
      <c r="Y7" s="39"/>
      <c r="Z7" s="39"/>
    </row>
    <row r="8" spans="1:26" ht="33" customHeight="1">
      <c r="B8" s="41" t="s">
        <v>60</v>
      </c>
      <c r="C8" s="42" t="s">
        <v>107</v>
      </c>
      <c r="D8" s="38">
        <v>4.5656999999999996</v>
      </c>
      <c r="E8" s="38">
        <v>22.455500000000001</v>
      </c>
      <c r="F8" s="40">
        <v>18</v>
      </c>
      <c r="G8" s="38">
        <v>67.766400000000004</v>
      </c>
      <c r="H8" s="40">
        <v>8</v>
      </c>
      <c r="I8" s="38">
        <v>3.86822</v>
      </c>
      <c r="J8" s="40">
        <v>3</v>
      </c>
      <c r="K8" s="43">
        <v>100.1366</v>
      </c>
      <c r="L8" s="40">
        <v>7</v>
      </c>
      <c r="M8" s="43">
        <v>0.50149999999999995</v>
      </c>
      <c r="N8" s="43">
        <v>172.27279999999999</v>
      </c>
      <c r="O8" s="43">
        <v>94.165850000000006</v>
      </c>
      <c r="P8" s="40">
        <v>22</v>
      </c>
      <c r="Q8" s="43">
        <v>4.3</v>
      </c>
      <c r="R8" s="40">
        <v>23</v>
      </c>
      <c r="S8" s="43">
        <v>10.963799999999999</v>
      </c>
      <c r="T8" s="40">
        <v>19</v>
      </c>
      <c r="U8" s="43">
        <v>3.0785999999999998</v>
      </c>
      <c r="V8" s="40">
        <v>38</v>
      </c>
      <c r="W8" s="43">
        <v>12.772200000000002</v>
      </c>
      <c r="X8" s="44">
        <v>31.1325</v>
      </c>
      <c r="Y8" s="44">
        <v>21.1891</v>
      </c>
      <c r="Z8" s="44">
        <v>134.505</v>
      </c>
    </row>
    <row r="9" spans="1:26" ht="15.75">
      <c r="B9" s="41" t="s">
        <v>61</v>
      </c>
      <c r="C9" s="42" t="s">
        <v>108</v>
      </c>
      <c r="D9" s="38">
        <v>181.11660000000001</v>
      </c>
      <c r="E9" s="38">
        <v>753.70150000000001</v>
      </c>
      <c r="F9" s="40">
        <v>30</v>
      </c>
      <c r="G9" s="38">
        <v>154.78059999999999</v>
      </c>
      <c r="H9" s="40">
        <v>48</v>
      </c>
      <c r="I9" s="38">
        <v>158.81907999999999</v>
      </c>
      <c r="J9" s="40">
        <v>31</v>
      </c>
      <c r="K9" s="43">
        <v>122.4496</v>
      </c>
      <c r="L9" s="40">
        <v>79</v>
      </c>
      <c r="M9" s="43">
        <v>209.27238</v>
      </c>
      <c r="N9" s="43">
        <v>645.32180000000005</v>
      </c>
      <c r="O9" s="43">
        <v>887.45043999999996</v>
      </c>
      <c r="P9" s="40">
        <v>65</v>
      </c>
      <c r="Q9" s="43">
        <v>122.4</v>
      </c>
      <c r="R9" s="40">
        <v>117</v>
      </c>
      <c r="S9" s="43">
        <v>156.33600000000001</v>
      </c>
      <c r="T9" s="40">
        <v>74</v>
      </c>
      <c r="U9" s="43">
        <v>200.304</v>
      </c>
      <c r="V9" s="40">
        <v>180</v>
      </c>
      <c r="W9" s="43">
        <v>71.761399999999995</v>
      </c>
      <c r="X9" s="44">
        <v>550.83510000000001</v>
      </c>
      <c r="Y9" s="44">
        <v>1246.0962</v>
      </c>
      <c r="Z9" s="44">
        <v>1014.654</v>
      </c>
    </row>
    <row r="10" spans="1:26" ht="15.75">
      <c r="B10" s="41" t="s">
        <v>62</v>
      </c>
      <c r="C10" s="42" t="s">
        <v>109</v>
      </c>
      <c r="D10" s="38">
        <v>7.9020000000000001</v>
      </c>
      <c r="E10" s="38">
        <v>22.929500000000001</v>
      </c>
      <c r="F10" s="40">
        <v>4</v>
      </c>
      <c r="G10" s="38">
        <v>8.3468</v>
      </c>
      <c r="H10" s="40">
        <v>15</v>
      </c>
      <c r="I10" s="38">
        <v>19.207900000000002</v>
      </c>
      <c r="J10" s="40">
        <v>7</v>
      </c>
      <c r="K10" s="43">
        <v>2.5979999999999999</v>
      </c>
      <c r="L10" s="40">
        <v>30</v>
      </c>
      <c r="M10" s="43">
        <v>44.86768</v>
      </c>
      <c r="N10" s="43">
        <v>75.020200000000003</v>
      </c>
      <c r="O10" s="43">
        <v>91.361850000000004</v>
      </c>
      <c r="P10" s="40">
        <v>26</v>
      </c>
      <c r="Q10" s="43">
        <v>37.5</v>
      </c>
      <c r="R10" s="40">
        <v>36</v>
      </c>
      <c r="S10" s="43">
        <v>1.7350999999999999</v>
      </c>
      <c r="T10" s="40">
        <v>24</v>
      </c>
      <c r="U10" s="43">
        <v>12.1256</v>
      </c>
      <c r="V10" s="40">
        <v>44</v>
      </c>
      <c r="W10" s="43">
        <v>60.769800000000004</v>
      </c>
      <c r="X10" s="44">
        <v>112.1095</v>
      </c>
      <c r="Y10" s="44">
        <v>57.133400000000002</v>
      </c>
      <c r="Z10" s="44">
        <v>79.268100000000004</v>
      </c>
    </row>
    <row r="11" spans="1:26" ht="15.75">
      <c r="B11" s="41" t="s">
        <v>63</v>
      </c>
      <c r="C11" s="42" t="s">
        <v>110</v>
      </c>
      <c r="D11" s="38">
        <v>86.633200000000002</v>
      </c>
      <c r="E11" s="38">
        <v>212.33850000000001</v>
      </c>
      <c r="F11" s="40">
        <v>25</v>
      </c>
      <c r="G11" s="38">
        <v>139.155</v>
      </c>
      <c r="H11" s="40">
        <v>31</v>
      </c>
      <c r="I11" s="38">
        <v>289.00690999999995</v>
      </c>
      <c r="J11" s="40">
        <v>15</v>
      </c>
      <c r="K11" s="43">
        <v>587.66309999999999</v>
      </c>
      <c r="L11" s="40">
        <v>39</v>
      </c>
      <c r="M11" s="43">
        <v>137.02992</v>
      </c>
      <c r="N11" s="43">
        <v>1152.8548999999998</v>
      </c>
      <c r="O11" s="43">
        <v>1304.94379</v>
      </c>
      <c r="P11" s="40">
        <v>27</v>
      </c>
      <c r="Q11" s="43">
        <v>618.70000000000005</v>
      </c>
      <c r="R11" s="40">
        <v>64</v>
      </c>
      <c r="S11" s="43">
        <v>327.31620000000004</v>
      </c>
      <c r="T11" s="40">
        <v>39</v>
      </c>
      <c r="U11" s="43">
        <v>155.9537</v>
      </c>
      <c r="V11" s="40">
        <v>77</v>
      </c>
      <c r="W11" s="43">
        <v>267.56380000000001</v>
      </c>
      <c r="X11" s="44">
        <v>1369.5648999999999</v>
      </c>
      <c r="Y11" s="44">
        <v>653.39469999999994</v>
      </c>
      <c r="Z11" s="44">
        <v>869.10530000000006</v>
      </c>
    </row>
    <row r="12" spans="1:26" ht="15.75">
      <c r="B12" s="41" t="s">
        <v>64</v>
      </c>
      <c r="C12" s="42" t="s">
        <v>111</v>
      </c>
      <c r="D12" s="38">
        <v>37.207299999999996</v>
      </c>
      <c r="E12" s="38">
        <v>19.4725</v>
      </c>
      <c r="F12" s="40">
        <v>9</v>
      </c>
      <c r="G12" s="38">
        <v>48.951900000000002</v>
      </c>
      <c r="H12" s="40">
        <v>11</v>
      </c>
      <c r="I12" s="38">
        <v>96.405960000000007</v>
      </c>
      <c r="J12" s="40">
        <v>5</v>
      </c>
      <c r="K12" s="43">
        <v>5.3357000000000001</v>
      </c>
      <c r="L12" s="40">
        <v>16</v>
      </c>
      <c r="M12" s="43">
        <v>5.6281800000000004</v>
      </c>
      <c r="N12" s="43">
        <v>156.3218</v>
      </c>
      <c r="O12" s="43">
        <v>34.298279999999998</v>
      </c>
      <c r="P12" s="40">
        <v>27</v>
      </c>
      <c r="Q12" s="43">
        <v>24.2</v>
      </c>
      <c r="R12" s="40">
        <v>23</v>
      </c>
      <c r="S12" s="43">
        <v>5.6443000000000003</v>
      </c>
      <c r="T12" s="40">
        <v>17</v>
      </c>
      <c r="U12" s="43">
        <v>5.4851999999999999</v>
      </c>
      <c r="V12" s="40">
        <v>24</v>
      </c>
      <c r="W12" s="43">
        <v>16.072099999999999</v>
      </c>
      <c r="X12" s="44">
        <v>51.446400000000004</v>
      </c>
      <c r="Y12" s="44">
        <v>107.7317</v>
      </c>
      <c r="Z12" s="44">
        <v>61.015099999999997</v>
      </c>
    </row>
    <row r="13" spans="1:26" ht="15.75">
      <c r="B13" s="41" t="s">
        <v>65</v>
      </c>
      <c r="C13" s="42" t="s">
        <v>112</v>
      </c>
      <c r="D13" s="38">
        <v>186.28460000000001</v>
      </c>
      <c r="E13" s="38">
        <v>557.32339999999999</v>
      </c>
      <c r="F13" s="40">
        <v>33</v>
      </c>
      <c r="G13" s="38">
        <v>295.83229999999998</v>
      </c>
      <c r="H13" s="40">
        <v>39</v>
      </c>
      <c r="I13" s="38">
        <v>81.088929999999991</v>
      </c>
      <c r="J13" s="40">
        <v>31</v>
      </c>
      <c r="K13" s="43">
        <v>152.26170000000002</v>
      </c>
      <c r="L13" s="40">
        <v>71</v>
      </c>
      <c r="M13" s="43">
        <v>257.26558</v>
      </c>
      <c r="N13" s="43">
        <v>786.44849999999997</v>
      </c>
      <c r="O13" s="43">
        <v>485.92244000000005</v>
      </c>
      <c r="P13" s="40">
        <v>45</v>
      </c>
      <c r="Q13" s="43">
        <v>304.10000000000002</v>
      </c>
      <c r="R13" s="40">
        <v>49</v>
      </c>
      <c r="S13" s="43">
        <v>65.695700000000002</v>
      </c>
      <c r="T13" s="40">
        <v>50</v>
      </c>
      <c r="U13" s="43">
        <v>312.60120000000001</v>
      </c>
      <c r="V13" s="40">
        <v>59</v>
      </c>
      <c r="W13" s="43">
        <v>374.15209999999996</v>
      </c>
      <c r="X13" s="44">
        <v>1056.5154</v>
      </c>
      <c r="Y13" s="44">
        <v>645.82180000000005</v>
      </c>
      <c r="Z13" s="44">
        <v>2793.5140999999999</v>
      </c>
    </row>
    <row r="14" spans="1:26" ht="15.75">
      <c r="B14" s="41" t="s">
        <v>66</v>
      </c>
      <c r="C14" s="42" t="s">
        <v>113</v>
      </c>
      <c r="D14" s="38">
        <v>25.0779</v>
      </c>
      <c r="E14" s="38">
        <v>43.055599999999998</v>
      </c>
      <c r="F14" s="40">
        <v>4</v>
      </c>
      <c r="G14" s="38">
        <v>5.7832999999999997</v>
      </c>
      <c r="H14" s="40">
        <v>11</v>
      </c>
      <c r="I14" s="38">
        <v>5.2835299999999998</v>
      </c>
      <c r="J14" s="40">
        <v>4</v>
      </c>
      <c r="K14" s="43">
        <v>4.3286999999999995</v>
      </c>
      <c r="L14" s="40">
        <v>14</v>
      </c>
      <c r="M14" s="43">
        <v>15.03561</v>
      </c>
      <c r="N14" s="43">
        <v>30.431000000000001</v>
      </c>
      <c r="O14" s="43">
        <v>22.319609999999997</v>
      </c>
      <c r="P14" s="40">
        <v>3</v>
      </c>
      <c r="Q14" s="43">
        <v>1.7</v>
      </c>
      <c r="R14" s="40">
        <v>6</v>
      </c>
      <c r="S14" s="43">
        <v>1.8845999999999998</v>
      </c>
      <c r="T14" s="40">
        <v>7</v>
      </c>
      <c r="U14" s="43">
        <v>1.8399000000000001</v>
      </c>
      <c r="V14" s="40">
        <v>12</v>
      </c>
      <c r="W14" s="43">
        <v>13.9161</v>
      </c>
      <c r="X14" s="44">
        <v>19.317299999999999</v>
      </c>
      <c r="Y14" s="44">
        <v>20.578400000000002</v>
      </c>
      <c r="Z14" s="44">
        <v>55.740199999999994</v>
      </c>
    </row>
    <row r="15" spans="1:26" ht="15.75">
      <c r="B15" s="41" t="s">
        <v>67</v>
      </c>
      <c r="C15" s="42" t="s">
        <v>114</v>
      </c>
      <c r="D15" s="38">
        <v>30.706800000000001</v>
      </c>
      <c r="E15" s="38">
        <v>79.497500000000002</v>
      </c>
      <c r="F15" s="40">
        <v>11</v>
      </c>
      <c r="G15" s="38">
        <v>55.621699999999997</v>
      </c>
      <c r="H15" s="40">
        <v>14</v>
      </c>
      <c r="I15" s="38">
        <v>7.8200900000000004</v>
      </c>
      <c r="J15" s="40">
        <v>7</v>
      </c>
      <c r="K15" s="43">
        <v>5.7244999999999999</v>
      </c>
      <c r="L15" s="40">
        <v>38</v>
      </c>
      <c r="M15" s="43">
        <v>45.154139999999998</v>
      </c>
      <c r="N15" s="43">
        <v>114.3203</v>
      </c>
      <c r="O15" s="43">
        <v>46.762420000000006</v>
      </c>
      <c r="P15" s="40">
        <v>16</v>
      </c>
      <c r="Q15" s="43">
        <v>15.3</v>
      </c>
      <c r="R15" s="40">
        <v>23</v>
      </c>
      <c r="S15" s="43">
        <v>96.9923</v>
      </c>
      <c r="T15" s="40">
        <v>18</v>
      </c>
      <c r="U15" s="43">
        <v>29.478000000000002</v>
      </c>
      <c r="V15" s="40">
        <v>28</v>
      </c>
      <c r="W15" s="43">
        <v>14.733000000000001</v>
      </c>
      <c r="X15" s="44">
        <v>156.489</v>
      </c>
      <c r="Y15" s="44">
        <v>257.72620000000001</v>
      </c>
      <c r="Z15" s="44">
        <v>85.706699999999998</v>
      </c>
    </row>
    <row r="16" spans="1:26" ht="15.75">
      <c r="B16" s="41" t="s">
        <v>68</v>
      </c>
      <c r="C16" s="42" t="s">
        <v>115</v>
      </c>
      <c r="D16" s="38">
        <v>21.964300000000001</v>
      </c>
      <c r="E16" s="38">
        <v>146.0498</v>
      </c>
      <c r="F16" s="40">
        <v>9</v>
      </c>
      <c r="G16" s="38">
        <v>13.980600000000001</v>
      </c>
      <c r="H16" s="40">
        <v>13</v>
      </c>
      <c r="I16" s="38">
        <v>14.05434</v>
      </c>
      <c r="J16" s="40">
        <v>5</v>
      </c>
      <c r="K16" s="43">
        <v>7.8357999999999999</v>
      </c>
      <c r="L16" s="40">
        <v>19</v>
      </c>
      <c r="M16" s="43">
        <v>23.312570000000001</v>
      </c>
      <c r="N16" s="43">
        <v>59.183399999999999</v>
      </c>
      <c r="O16" s="43">
        <v>112.39276</v>
      </c>
      <c r="P16" s="40">
        <v>7</v>
      </c>
      <c r="Q16" s="43">
        <v>34.9</v>
      </c>
      <c r="R16" s="40">
        <v>13</v>
      </c>
      <c r="S16" s="43">
        <v>21.4664</v>
      </c>
      <c r="T16" s="40">
        <v>18</v>
      </c>
      <c r="U16" s="43">
        <v>29.618599999999997</v>
      </c>
      <c r="V16" s="40">
        <v>22</v>
      </c>
      <c r="W16" s="43">
        <v>19.033300000000001</v>
      </c>
      <c r="X16" s="44">
        <v>105.0438</v>
      </c>
      <c r="Y16" s="44">
        <v>82.6631</v>
      </c>
      <c r="Z16" s="44">
        <v>52.737099999999998</v>
      </c>
    </row>
    <row r="17" spans="2:26" ht="15.75">
      <c r="B17" s="41" t="s">
        <v>69</v>
      </c>
      <c r="C17" s="42" t="s">
        <v>116</v>
      </c>
      <c r="D17" s="38">
        <v>165.6765</v>
      </c>
      <c r="E17" s="38">
        <v>219.73699999999999</v>
      </c>
      <c r="F17" s="40">
        <v>51</v>
      </c>
      <c r="G17" s="38">
        <v>165.90639999999999</v>
      </c>
      <c r="H17" s="40">
        <v>50</v>
      </c>
      <c r="I17" s="38">
        <v>162.02136999999999</v>
      </c>
      <c r="J17" s="40">
        <v>60</v>
      </c>
      <c r="K17" s="43">
        <v>185.37020000000001</v>
      </c>
      <c r="L17" s="40">
        <v>32</v>
      </c>
      <c r="M17" s="43">
        <v>23.812819999999999</v>
      </c>
      <c r="N17" s="43">
        <v>537.11069999999995</v>
      </c>
      <c r="O17" s="43">
        <v>315.72858999999994</v>
      </c>
      <c r="P17" s="40">
        <v>34</v>
      </c>
      <c r="Q17" s="43">
        <v>107.7</v>
      </c>
      <c r="R17" s="40">
        <v>69</v>
      </c>
      <c r="S17" s="43">
        <v>99.452799999999996</v>
      </c>
      <c r="T17" s="40">
        <v>29</v>
      </c>
      <c r="U17" s="43">
        <v>106.4345</v>
      </c>
      <c r="V17" s="40">
        <v>57</v>
      </c>
      <c r="W17" s="43">
        <v>78.523600000000002</v>
      </c>
      <c r="X17" s="44">
        <v>392.11470000000003</v>
      </c>
      <c r="Y17" s="44">
        <v>640.42130000000009</v>
      </c>
      <c r="Z17" s="44">
        <v>519.07770000000005</v>
      </c>
    </row>
    <row r="18" spans="2:26" ht="8.25" customHeight="1">
      <c r="B18" s="36"/>
      <c r="C18" s="45"/>
      <c r="D18" s="38">
        <v>0</v>
      </c>
      <c r="E18" s="39"/>
      <c r="F18" s="40"/>
      <c r="G18" s="39"/>
      <c r="H18" s="40"/>
      <c r="I18" s="39"/>
      <c r="J18" s="40"/>
      <c r="K18" s="39"/>
      <c r="L18" s="40"/>
      <c r="M18" s="39"/>
      <c r="N18" s="39"/>
      <c r="O18" s="39"/>
      <c r="P18" s="40"/>
      <c r="Q18" s="39"/>
      <c r="R18" s="40"/>
      <c r="S18" s="39"/>
      <c r="T18" s="40"/>
      <c r="U18" s="39"/>
      <c r="V18" s="40"/>
      <c r="W18" s="39"/>
      <c r="X18" s="39"/>
      <c r="Y18" s="39"/>
      <c r="Z18" s="39"/>
    </row>
    <row r="19" spans="2:26" ht="15.75">
      <c r="B19" s="32" t="s">
        <v>70</v>
      </c>
      <c r="C19" s="33" t="s">
        <v>117</v>
      </c>
      <c r="D19" s="34">
        <f t="shared" ref="D19:Z19" si="1">SUM(D21:D26)</f>
        <v>11498.773499999999</v>
      </c>
      <c r="E19" s="34">
        <f t="shared" si="1"/>
        <v>12324.5419</v>
      </c>
      <c r="F19" s="35">
        <f t="shared" si="1"/>
        <v>894</v>
      </c>
      <c r="G19" s="34">
        <f t="shared" si="1"/>
        <v>3229.5034999999998</v>
      </c>
      <c r="H19" s="35">
        <f t="shared" si="1"/>
        <v>858</v>
      </c>
      <c r="I19" s="34">
        <f t="shared" si="1"/>
        <v>3430.6367899999996</v>
      </c>
      <c r="J19" s="35">
        <f t="shared" si="1"/>
        <v>652</v>
      </c>
      <c r="K19" s="34">
        <f t="shared" si="1"/>
        <v>2925.2741999999998</v>
      </c>
      <c r="L19" s="35">
        <f t="shared" si="1"/>
        <v>1394</v>
      </c>
      <c r="M19" s="34">
        <f t="shared" si="1"/>
        <v>4074.5015700000004</v>
      </c>
      <c r="N19" s="34">
        <f t="shared" si="1"/>
        <v>13659.916300000001</v>
      </c>
      <c r="O19" s="34">
        <f t="shared" si="1"/>
        <v>17326.376339999999</v>
      </c>
      <c r="P19" s="35">
        <f t="shared" si="1"/>
        <v>1767</v>
      </c>
      <c r="Q19" s="34">
        <f t="shared" si="1"/>
        <v>3252.2</v>
      </c>
      <c r="R19" s="35">
        <f t="shared" si="1"/>
        <v>2221</v>
      </c>
      <c r="S19" s="34">
        <f t="shared" si="1"/>
        <v>4455.2385999999997</v>
      </c>
      <c r="T19" s="35">
        <f t="shared" si="1"/>
        <v>1455</v>
      </c>
      <c r="U19" s="34">
        <f t="shared" si="1"/>
        <v>3912.4411</v>
      </c>
      <c r="V19" s="35">
        <f t="shared" si="1"/>
        <v>2826</v>
      </c>
      <c r="W19" s="34">
        <f t="shared" si="1"/>
        <v>3816.8649000000005</v>
      </c>
      <c r="X19" s="34">
        <f t="shared" si="1"/>
        <v>15436.694</v>
      </c>
      <c r="Y19" s="34">
        <f t="shared" si="1"/>
        <v>15432.955999999998</v>
      </c>
      <c r="Z19" s="34">
        <f t="shared" si="1"/>
        <v>14772.6168</v>
      </c>
    </row>
    <row r="20" spans="2:26" ht="8.25" customHeight="1">
      <c r="B20" s="36"/>
      <c r="C20" s="37"/>
      <c r="D20" s="38">
        <v>0</v>
      </c>
      <c r="E20" s="39"/>
      <c r="F20" s="40"/>
      <c r="G20" s="39"/>
      <c r="H20" s="40"/>
      <c r="I20" s="39"/>
      <c r="J20" s="40"/>
      <c r="K20" s="39"/>
      <c r="L20" s="40"/>
      <c r="M20" s="39"/>
      <c r="N20" s="39"/>
      <c r="O20" s="39"/>
      <c r="P20" s="40"/>
      <c r="Q20" s="39"/>
      <c r="R20" s="40"/>
      <c r="S20" s="39"/>
      <c r="T20" s="40"/>
      <c r="U20" s="39"/>
      <c r="V20" s="40"/>
      <c r="W20" s="39"/>
      <c r="X20" s="39"/>
      <c r="Y20" s="39"/>
      <c r="Z20" s="39"/>
    </row>
    <row r="21" spans="2:26" ht="15.75">
      <c r="B21" s="41" t="s">
        <v>71</v>
      </c>
      <c r="C21" s="42" t="s">
        <v>118</v>
      </c>
      <c r="D21" s="38">
        <v>6429.2692999999999</v>
      </c>
      <c r="E21" s="38">
        <v>4824.0788000000002</v>
      </c>
      <c r="F21" s="40">
        <v>320</v>
      </c>
      <c r="G21" s="38">
        <v>1237.529</v>
      </c>
      <c r="H21" s="40">
        <v>341</v>
      </c>
      <c r="I21" s="38">
        <v>582.35496000000001</v>
      </c>
      <c r="J21" s="40">
        <v>304</v>
      </c>
      <c r="K21" s="43">
        <v>1199.4158</v>
      </c>
      <c r="L21" s="40">
        <v>582</v>
      </c>
      <c r="M21" s="43">
        <v>1088.4202600000001</v>
      </c>
      <c r="N21" s="43">
        <v>4107.7208000000001</v>
      </c>
      <c r="O21" s="43">
        <v>2591.1325999999999</v>
      </c>
      <c r="P21" s="40">
        <v>880</v>
      </c>
      <c r="Q21" s="43">
        <v>416.6</v>
      </c>
      <c r="R21" s="40">
        <v>1012</v>
      </c>
      <c r="S21" s="43">
        <v>1687.5231999999999</v>
      </c>
      <c r="T21" s="40">
        <v>627</v>
      </c>
      <c r="U21" s="43">
        <v>1482.3411000000001</v>
      </c>
      <c r="V21" s="40">
        <v>1280</v>
      </c>
      <c r="W21" s="43">
        <v>922.91240000000005</v>
      </c>
      <c r="X21" s="44">
        <v>4509.3627999999999</v>
      </c>
      <c r="Y21" s="44">
        <v>3619.3924999999999</v>
      </c>
      <c r="Z21" s="44">
        <v>3398.2221</v>
      </c>
    </row>
    <row r="22" spans="2:26" ht="15.75">
      <c r="B22" s="41" t="s">
        <v>72</v>
      </c>
      <c r="C22" s="42" t="s">
        <v>119</v>
      </c>
      <c r="D22" s="38">
        <v>1692.0057999999999</v>
      </c>
      <c r="E22" s="38">
        <v>3839.3595999999998</v>
      </c>
      <c r="F22" s="40">
        <v>288</v>
      </c>
      <c r="G22" s="38">
        <v>1098.6420000000001</v>
      </c>
      <c r="H22" s="40">
        <v>234</v>
      </c>
      <c r="I22" s="38">
        <v>942.12599</v>
      </c>
      <c r="J22" s="40">
        <v>146</v>
      </c>
      <c r="K22" s="43">
        <v>1015.9277</v>
      </c>
      <c r="L22" s="40">
        <v>236</v>
      </c>
      <c r="M22" s="43">
        <v>1154.0086399999998</v>
      </c>
      <c r="N22" s="43">
        <v>4210.7038000000002</v>
      </c>
      <c r="O22" s="43">
        <v>7124.8771800000004</v>
      </c>
      <c r="P22" s="40">
        <v>506</v>
      </c>
      <c r="Q22" s="43">
        <v>1767.4</v>
      </c>
      <c r="R22" s="40">
        <v>634</v>
      </c>
      <c r="S22" s="43">
        <v>1463.8945000000001</v>
      </c>
      <c r="T22" s="40">
        <v>443</v>
      </c>
      <c r="U22" s="43">
        <v>1434.3503999999998</v>
      </c>
      <c r="V22" s="40">
        <v>810</v>
      </c>
      <c r="W22" s="43">
        <v>1896.3191000000002</v>
      </c>
      <c r="X22" s="44">
        <v>6561.9464000000007</v>
      </c>
      <c r="Y22" s="44">
        <v>5738.7142999999996</v>
      </c>
      <c r="Z22" s="44">
        <v>5470.8567999999996</v>
      </c>
    </row>
    <row r="23" spans="2:26" ht="15.75">
      <c r="B23" s="41" t="s">
        <v>73</v>
      </c>
      <c r="C23" s="42" t="s">
        <v>120</v>
      </c>
      <c r="D23" s="38">
        <v>59.130200000000002</v>
      </c>
      <c r="E23" s="38">
        <v>174.9649</v>
      </c>
      <c r="F23" s="40">
        <v>41</v>
      </c>
      <c r="G23" s="38">
        <v>92.727699999999999</v>
      </c>
      <c r="H23" s="40">
        <v>39</v>
      </c>
      <c r="I23" s="38">
        <v>51.468239999999994</v>
      </c>
      <c r="J23" s="40">
        <v>30</v>
      </c>
      <c r="K23" s="43">
        <v>37.761900000000004</v>
      </c>
      <c r="L23" s="40">
        <v>81</v>
      </c>
      <c r="M23" s="43">
        <v>59.554690000000001</v>
      </c>
      <c r="N23" s="43">
        <v>241.51259999999999</v>
      </c>
      <c r="O23" s="43">
        <v>464.29710999999998</v>
      </c>
      <c r="P23" s="40">
        <v>60</v>
      </c>
      <c r="Q23" s="43">
        <v>128</v>
      </c>
      <c r="R23" s="40">
        <v>102</v>
      </c>
      <c r="S23" s="43">
        <v>170.93429999999998</v>
      </c>
      <c r="T23" s="40">
        <v>66</v>
      </c>
      <c r="U23" s="43">
        <v>45.569199999999995</v>
      </c>
      <c r="V23" s="40">
        <v>104</v>
      </c>
      <c r="W23" s="43">
        <v>118.85760000000001</v>
      </c>
      <c r="X23" s="44">
        <v>463.36059999999998</v>
      </c>
      <c r="Y23" s="44">
        <v>850.39760000000001</v>
      </c>
      <c r="Z23" s="44">
        <v>1030.7959000000001</v>
      </c>
    </row>
    <row r="24" spans="2:26" ht="15.75">
      <c r="B24" s="41" t="s">
        <v>74</v>
      </c>
      <c r="C24" s="42" t="s">
        <v>121</v>
      </c>
      <c r="D24" s="38">
        <v>4.9459999999999997</v>
      </c>
      <c r="E24" s="38">
        <v>2.407</v>
      </c>
      <c r="F24" s="40">
        <v>3</v>
      </c>
      <c r="G24" s="38">
        <v>1.5699999999999999E-2</v>
      </c>
      <c r="H24" s="40">
        <v>14</v>
      </c>
      <c r="I24" s="38">
        <v>63.179780000000001</v>
      </c>
      <c r="J24" s="40">
        <v>8</v>
      </c>
      <c r="K24" s="43">
        <v>21.241700000000002</v>
      </c>
      <c r="L24" s="40">
        <v>9</v>
      </c>
      <c r="M24" s="43">
        <v>0.50207999999999997</v>
      </c>
      <c r="N24" s="43">
        <v>84.9392</v>
      </c>
      <c r="O24" s="43">
        <v>29.57891</v>
      </c>
      <c r="P24" s="40">
        <v>7</v>
      </c>
      <c r="Q24" s="43">
        <v>9.6</v>
      </c>
      <c r="R24" s="40">
        <v>28</v>
      </c>
      <c r="S24" s="43">
        <v>15.363299999999999</v>
      </c>
      <c r="T24" s="40">
        <v>8</v>
      </c>
      <c r="U24" s="43">
        <v>3.5178000000000003</v>
      </c>
      <c r="V24" s="40">
        <v>33</v>
      </c>
      <c r="W24" s="43">
        <v>36.404300000000006</v>
      </c>
      <c r="X24" s="44">
        <v>64.891199999999998</v>
      </c>
      <c r="Y24" s="44">
        <v>89.105800000000002</v>
      </c>
      <c r="Z24" s="44">
        <v>19.645400000000002</v>
      </c>
    </row>
    <row r="25" spans="2:26" ht="15.75">
      <c r="B25" s="41" t="s">
        <v>75</v>
      </c>
      <c r="C25" s="42" t="s">
        <v>122</v>
      </c>
      <c r="D25" s="38">
        <v>1769.2337</v>
      </c>
      <c r="E25" s="38">
        <v>1312.0396000000001</v>
      </c>
      <c r="F25" s="40">
        <v>93</v>
      </c>
      <c r="G25" s="38">
        <v>244.77869999999999</v>
      </c>
      <c r="H25" s="40">
        <v>90</v>
      </c>
      <c r="I25" s="38">
        <v>949.53492000000006</v>
      </c>
      <c r="J25" s="40">
        <v>66</v>
      </c>
      <c r="K25" s="43">
        <v>232.21950000000001</v>
      </c>
      <c r="L25" s="40">
        <v>294</v>
      </c>
      <c r="M25" s="43">
        <v>872.24297000000001</v>
      </c>
      <c r="N25" s="43">
        <v>2298.7762000000002</v>
      </c>
      <c r="O25" s="43">
        <v>3396.2591000000002</v>
      </c>
      <c r="P25" s="40">
        <v>120</v>
      </c>
      <c r="Q25" s="43">
        <v>339.6</v>
      </c>
      <c r="R25" s="40">
        <v>180</v>
      </c>
      <c r="S25" s="43">
        <v>635.12490000000003</v>
      </c>
      <c r="T25" s="40">
        <v>124</v>
      </c>
      <c r="U25" s="43">
        <v>498.0829</v>
      </c>
      <c r="V25" s="40">
        <v>279</v>
      </c>
      <c r="W25" s="43">
        <v>329.72329999999999</v>
      </c>
      <c r="X25" s="44">
        <v>1802.5058999999999</v>
      </c>
      <c r="Y25" s="44">
        <v>2593.3772999999997</v>
      </c>
      <c r="Z25" s="44">
        <v>1941.0345</v>
      </c>
    </row>
    <row r="26" spans="2:26" ht="15.75">
      <c r="B26" s="41" t="s">
        <v>76</v>
      </c>
      <c r="C26" s="42" t="s">
        <v>123</v>
      </c>
      <c r="D26" s="38">
        <v>1544.1885</v>
      </c>
      <c r="E26" s="38">
        <v>2171.692</v>
      </c>
      <c r="F26" s="40">
        <v>149</v>
      </c>
      <c r="G26" s="38">
        <v>555.81039999999996</v>
      </c>
      <c r="H26" s="40">
        <v>140</v>
      </c>
      <c r="I26" s="38">
        <v>841.97289999999998</v>
      </c>
      <c r="J26" s="40">
        <v>98</v>
      </c>
      <c r="K26" s="43">
        <v>418.70759999999996</v>
      </c>
      <c r="L26" s="40">
        <v>192</v>
      </c>
      <c r="M26" s="43">
        <v>899.77293000000009</v>
      </c>
      <c r="N26" s="43">
        <v>2716.2637</v>
      </c>
      <c r="O26" s="43">
        <v>3720.23144</v>
      </c>
      <c r="P26" s="40">
        <v>194</v>
      </c>
      <c r="Q26" s="43">
        <v>591</v>
      </c>
      <c r="R26" s="40">
        <v>265</v>
      </c>
      <c r="S26" s="43">
        <v>482.39840000000004</v>
      </c>
      <c r="T26" s="40">
        <v>187</v>
      </c>
      <c r="U26" s="43">
        <v>448.5797</v>
      </c>
      <c r="V26" s="40">
        <v>320</v>
      </c>
      <c r="W26" s="43">
        <v>512.64819999999997</v>
      </c>
      <c r="X26" s="44">
        <v>2034.6271000000002</v>
      </c>
      <c r="Y26" s="44">
        <v>2541.9684999999999</v>
      </c>
      <c r="Z26" s="44">
        <v>2912.0621000000001</v>
      </c>
    </row>
    <row r="27" spans="2:26" ht="8.25" customHeight="1">
      <c r="B27" s="46"/>
      <c r="C27" s="45"/>
      <c r="D27" s="38">
        <v>0</v>
      </c>
      <c r="E27" s="39"/>
      <c r="F27" s="40"/>
      <c r="G27" s="39"/>
      <c r="H27" s="40"/>
      <c r="I27" s="39"/>
      <c r="J27" s="40"/>
      <c r="K27" s="39"/>
      <c r="L27" s="40"/>
      <c r="M27" s="39"/>
      <c r="N27" s="39"/>
      <c r="O27" s="39"/>
      <c r="P27" s="40"/>
      <c r="Q27" s="39"/>
      <c r="R27" s="40"/>
      <c r="S27" s="39"/>
      <c r="T27" s="40"/>
      <c r="U27" s="39"/>
      <c r="V27" s="40"/>
      <c r="W27" s="39"/>
      <c r="X27" s="39"/>
      <c r="Y27" s="39"/>
      <c r="Z27" s="39"/>
    </row>
    <row r="28" spans="2:26" ht="15.75">
      <c r="B28" s="32" t="s">
        <v>77</v>
      </c>
      <c r="C28" s="33" t="s">
        <v>124</v>
      </c>
      <c r="D28" s="34">
        <f t="shared" ref="D28:Z28" si="2">SUM(D30:D32)</f>
        <v>502.66109999999998</v>
      </c>
      <c r="E28" s="34">
        <f t="shared" si="2"/>
        <v>952.65249999999992</v>
      </c>
      <c r="F28" s="35">
        <f t="shared" si="2"/>
        <v>156</v>
      </c>
      <c r="G28" s="34">
        <f t="shared" si="2"/>
        <v>531.78689999999995</v>
      </c>
      <c r="H28" s="35">
        <f t="shared" si="2"/>
        <v>137</v>
      </c>
      <c r="I28" s="34">
        <f t="shared" si="2"/>
        <v>171.63036000000002</v>
      </c>
      <c r="J28" s="35">
        <f t="shared" si="2"/>
        <v>150</v>
      </c>
      <c r="K28" s="34">
        <f t="shared" si="2"/>
        <v>384.22239999999999</v>
      </c>
      <c r="L28" s="35">
        <f t="shared" si="2"/>
        <v>268</v>
      </c>
      <c r="M28" s="34">
        <f t="shared" si="2"/>
        <v>38.912479999999995</v>
      </c>
      <c r="N28" s="34">
        <f t="shared" si="2"/>
        <v>1126.5515</v>
      </c>
      <c r="O28" s="34">
        <f t="shared" si="2"/>
        <v>888.87124000000006</v>
      </c>
      <c r="P28" s="35">
        <f t="shared" si="2"/>
        <v>190</v>
      </c>
      <c r="Q28" s="34">
        <f t="shared" si="2"/>
        <v>266.90000000000003</v>
      </c>
      <c r="R28" s="35">
        <f t="shared" si="2"/>
        <v>231</v>
      </c>
      <c r="S28" s="34">
        <f t="shared" si="2"/>
        <v>286.029</v>
      </c>
      <c r="T28" s="35">
        <f t="shared" si="2"/>
        <v>252</v>
      </c>
      <c r="U28" s="34">
        <f t="shared" si="2"/>
        <v>233.83429999999998</v>
      </c>
      <c r="V28" s="35">
        <f t="shared" si="2"/>
        <v>400</v>
      </c>
      <c r="W28" s="34">
        <f t="shared" si="2"/>
        <v>206.5181</v>
      </c>
      <c r="X28" s="34">
        <f t="shared" si="2"/>
        <v>993.37199999999996</v>
      </c>
      <c r="Y28" s="34">
        <f t="shared" si="2"/>
        <v>1265.0762999999999</v>
      </c>
      <c r="Z28" s="34">
        <f t="shared" si="2"/>
        <v>947.89339999999993</v>
      </c>
    </row>
    <row r="29" spans="2:26" ht="8.25" customHeight="1">
      <c r="B29" s="46"/>
      <c r="C29" s="45"/>
      <c r="D29" s="38">
        <v>0</v>
      </c>
      <c r="E29" s="39"/>
      <c r="F29" s="40"/>
      <c r="G29" s="39"/>
      <c r="H29" s="40"/>
      <c r="I29" s="39"/>
      <c r="J29" s="40"/>
      <c r="K29" s="39"/>
      <c r="L29" s="40"/>
      <c r="M29" s="39"/>
      <c r="N29" s="39"/>
      <c r="O29" s="39"/>
      <c r="P29" s="40"/>
      <c r="Q29" s="39"/>
      <c r="R29" s="40"/>
      <c r="S29" s="39"/>
      <c r="T29" s="40"/>
      <c r="U29" s="39"/>
      <c r="V29" s="40"/>
      <c r="W29" s="39"/>
      <c r="X29" s="39"/>
      <c r="Y29" s="39"/>
      <c r="Z29" s="39"/>
    </row>
    <row r="30" spans="2:26" ht="15.75">
      <c r="B30" s="41" t="s">
        <v>78</v>
      </c>
      <c r="C30" s="42" t="s">
        <v>125</v>
      </c>
      <c r="D30" s="38">
        <v>278.29579999999999</v>
      </c>
      <c r="E30" s="38">
        <v>482.08499999999998</v>
      </c>
      <c r="F30" s="40">
        <v>88</v>
      </c>
      <c r="G30" s="38">
        <v>170.3536</v>
      </c>
      <c r="H30" s="40">
        <v>100</v>
      </c>
      <c r="I30" s="38">
        <v>55.493739999999995</v>
      </c>
      <c r="J30" s="40">
        <v>90</v>
      </c>
      <c r="K30" s="43">
        <v>221.0446</v>
      </c>
      <c r="L30" s="40">
        <v>177</v>
      </c>
      <c r="M30" s="43">
        <v>35.1462</v>
      </c>
      <c r="N30" s="43">
        <v>482.0378</v>
      </c>
      <c r="O30" s="43">
        <v>390.85414000000003</v>
      </c>
      <c r="P30" s="40">
        <v>121</v>
      </c>
      <c r="Q30" s="43">
        <v>135.80000000000001</v>
      </c>
      <c r="R30" s="40">
        <v>191</v>
      </c>
      <c r="S30" s="43">
        <v>44.478000000000002</v>
      </c>
      <c r="T30" s="40">
        <v>163</v>
      </c>
      <c r="U30" s="43">
        <v>167.43039999999999</v>
      </c>
      <c r="V30" s="40">
        <v>274</v>
      </c>
      <c r="W30" s="43">
        <v>79.422600000000003</v>
      </c>
      <c r="X30" s="44">
        <v>427.16329999999999</v>
      </c>
      <c r="Y30" s="44">
        <v>495.8467</v>
      </c>
      <c r="Z30" s="44">
        <v>450.63309999999996</v>
      </c>
    </row>
    <row r="31" spans="2:26" ht="15.75">
      <c r="B31" s="41" t="s">
        <v>79</v>
      </c>
      <c r="C31" s="42" t="s">
        <v>126</v>
      </c>
      <c r="D31" s="38">
        <v>220.53370000000001</v>
      </c>
      <c r="E31" s="38">
        <v>465.07589999999999</v>
      </c>
      <c r="F31" s="40">
        <v>61</v>
      </c>
      <c r="G31" s="38">
        <v>357.39389999999997</v>
      </c>
      <c r="H31" s="40">
        <v>33</v>
      </c>
      <c r="I31" s="38">
        <v>114.84477000000001</v>
      </c>
      <c r="J31" s="40">
        <v>53</v>
      </c>
      <c r="K31" s="43">
        <v>160.904</v>
      </c>
      <c r="L31" s="40">
        <v>77</v>
      </c>
      <c r="M31" s="43">
        <v>2.6476899999999999</v>
      </c>
      <c r="N31" s="43">
        <v>635.79</v>
      </c>
      <c r="O31" s="43">
        <v>488.1671</v>
      </c>
      <c r="P31" s="40">
        <v>51</v>
      </c>
      <c r="Q31" s="43">
        <v>128.4</v>
      </c>
      <c r="R31" s="40">
        <v>24</v>
      </c>
      <c r="S31" s="43">
        <v>239.89520000000002</v>
      </c>
      <c r="T31" s="40">
        <v>69</v>
      </c>
      <c r="U31" s="43">
        <v>63.444300000000005</v>
      </c>
      <c r="V31" s="40">
        <v>100</v>
      </c>
      <c r="W31" s="43">
        <v>119.36019999999999</v>
      </c>
      <c r="X31" s="44">
        <v>551.13119999999992</v>
      </c>
      <c r="Y31" s="44">
        <v>699.37669999999991</v>
      </c>
      <c r="Z31" s="44">
        <v>439.01609999999999</v>
      </c>
    </row>
    <row r="32" spans="2:26" ht="15.75">
      <c r="B32" s="41" t="s">
        <v>80</v>
      </c>
      <c r="C32" s="42" t="s">
        <v>127</v>
      </c>
      <c r="D32" s="38">
        <v>3.8315999999999999</v>
      </c>
      <c r="E32" s="38">
        <v>5.4916</v>
      </c>
      <c r="F32" s="40">
        <v>7</v>
      </c>
      <c r="G32" s="38">
        <v>4.0393999999999997</v>
      </c>
      <c r="H32" s="40">
        <v>4</v>
      </c>
      <c r="I32" s="38">
        <v>1.2918499999999999</v>
      </c>
      <c r="J32" s="40">
        <v>7</v>
      </c>
      <c r="K32" s="43">
        <v>2.2738</v>
      </c>
      <c r="L32" s="40">
        <v>14</v>
      </c>
      <c r="M32" s="43">
        <v>1.11859</v>
      </c>
      <c r="N32" s="43">
        <v>8.7237000000000009</v>
      </c>
      <c r="O32" s="43">
        <v>9.8500000000000014</v>
      </c>
      <c r="P32" s="40">
        <v>18</v>
      </c>
      <c r="Q32" s="43">
        <v>2.7</v>
      </c>
      <c r="R32" s="40">
        <v>16</v>
      </c>
      <c r="S32" s="43">
        <v>1.6557999999999999</v>
      </c>
      <c r="T32" s="40">
        <v>20</v>
      </c>
      <c r="U32" s="43">
        <v>2.9596</v>
      </c>
      <c r="V32" s="40">
        <v>26</v>
      </c>
      <c r="W32" s="43">
        <v>7.7353000000000005</v>
      </c>
      <c r="X32" s="44">
        <v>15.077500000000001</v>
      </c>
      <c r="Y32" s="44">
        <v>69.852899999999991</v>
      </c>
      <c r="Z32" s="44">
        <v>58.244199999999999</v>
      </c>
    </row>
    <row r="33" spans="2:26" ht="8.25" customHeight="1">
      <c r="B33" s="36" t="s">
        <v>49</v>
      </c>
      <c r="C33" s="37"/>
      <c r="D33" s="38">
        <v>0</v>
      </c>
      <c r="E33" s="39"/>
      <c r="F33" s="40"/>
      <c r="G33" s="39"/>
      <c r="H33" s="40"/>
      <c r="I33" s="39"/>
      <c r="J33" s="40"/>
      <c r="K33" s="39"/>
      <c r="L33" s="40"/>
      <c r="M33" s="39"/>
      <c r="N33" s="39"/>
      <c r="O33" s="39"/>
      <c r="P33" s="40"/>
      <c r="Q33" s="39"/>
      <c r="R33" s="40"/>
      <c r="S33" s="39"/>
      <c r="T33" s="40"/>
      <c r="U33" s="39"/>
      <c r="V33" s="40"/>
      <c r="W33" s="39"/>
      <c r="X33" s="39"/>
      <c r="Y33" s="39"/>
      <c r="Z33" s="39"/>
    </row>
    <row r="34" spans="2:26" ht="15.75">
      <c r="B34" s="32" t="s">
        <v>81</v>
      </c>
      <c r="C34" s="33" t="s">
        <v>128</v>
      </c>
      <c r="D34" s="34">
        <f t="shared" ref="D34:K34" si="3">SUM(D36:D39)</f>
        <v>2011.4469999999999</v>
      </c>
      <c r="E34" s="34">
        <f t="shared" si="3"/>
        <v>1918.8452</v>
      </c>
      <c r="F34" s="35">
        <f t="shared" si="3"/>
        <v>135</v>
      </c>
      <c r="G34" s="34">
        <f t="shared" si="3"/>
        <v>496.40890000000002</v>
      </c>
      <c r="H34" s="35">
        <f t="shared" si="3"/>
        <v>177</v>
      </c>
      <c r="I34" s="34">
        <f t="shared" si="3"/>
        <v>891.06685000000016</v>
      </c>
      <c r="J34" s="35">
        <f t="shared" si="3"/>
        <v>141</v>
      </c>
      <c r="K34" s="34">
        <f t="shared" si="3"/>
        <v>1067.4163000000001</v>
      </c>
      <c r="L34" s="35">
        <f>SUM(L36:L39)</f>
        <v>181</v>
      </c>
      <c r="M34" s="34">
        <f>SUM(M36:M39)</f>
        <v>753.75749999999994</v>
      </c>
      <c r="N34" s="34">
        <f>SUM(N36:N39)</f>
        <v>3208.6491000000001</v>
      </c>
      <c r="O34" s="34">
        <f t="shared" ref="O34:Z34" si="4">SUM(O36:O40)</f>
        <v>2773.4040399999999</v>
      </c>
      <c r="P34" s="35">
        <f t="shared" si="4"/>
        <v>266</v>
      </c>
      <c r="Q34" s="34">
        <f t="shared" si="4"/>
        <v>1494.1000000000001</v>
      </c>
      <c r="R34" s="35">
        <f t="shared" si="4"/>
        <v>208</v>
      </c>
      <c r="S34" s="34">
        <f t="shared" si="4"/>
        <v>1298.8969999999999</v>
      </c>
      <c r="T34" s="35">
        <f t="shared" si="4"/>
        <v>171</v>
      </c>
      <c r="U34" s="34">
        <f t="shared" si="4"/>
        <v>882.55460000000005</v>
      </c>
      <c r="V34" s="35">
        <f t="shared" si="4"/>
        <v>300</v>
      </c>
      <c r="W34" s="34">
        <f t="shared" si="4"/>
        <v>998.06530000000009</v>
      </c>
      <c r="X34" s="34">
        <f t="shared" si="4"/>
        <v>4673.6324999999997</v>
      </c>
      <c r="Y34" s="34">
        <f t="shared" si="4"/>
        <v>5842.8546999999999</v>
      </c>
      <c r="Z34" s="34">
        <f t="shared" si="4"/>
        <v>2588.7472000000002</v>
      </c>
    </row>
    <row r="35" spans="2:26" ht="8.25" customHeight="1">
      <c r="B35" s="36"/>
      <c r="C35" s="45"/>
      <c r="D35" s="38">
        <v>0</v>
      </c>
      <c r="E35" s="39"/>
      <c r="F35" s="40"/>
      <c r="G35" s="39"/>
      <c r="H35" s="40"/>
      <c r="I35" s="39"/>
      <c r="J35" s="40"/>
      <c r="K35" s="39"/>
      <c r="L35" s="40"/>
      <c r="M35" s="39"/>
      <c r="N35" s="39"/>
      <c r="O35" s="39"/>
      <c r="P35" s="40"/>
      <c r="Q35" s="39"/>
      <c r="R35" s="40"/>
      <c r="S35" s="39"/>
      <c r="T35" s="40"/>
      <c r="U35" s="39"/>
      <c r="V35" s="40"/>
      <c r="W35" s="39"/>
      <c r="X35" s="39"/>
      <c r="Y35" s="39"/>
      <c r="Z35" s="39"/>
    </row>
    <row r="36" spans="2:26" ht="15.75">
      <c r="B36" s="41" t="s">
        <v>82</v>
      </c>
      <c r="C36" s="42" t="s">
        <v>129</v>
      </c>
      <c r="D36" s="38">
        <v>170.4485</v>
      </c>
      <c r="E36" s="38">
        <v>500.69779999999997</v>
      </c>
      <c r="F36" s="40">
        <v>13</v>
      </c>
      <c r="G36" s="38">
        <v>120.736</v>
      </c>
      <c r="H36" s="40">
        <v>16</v>
      </c>
      <c r="I36" s="38">
        <v>92.112030000000004</v>
      </c>
      <c r="J36" s="40">
        <v>23</v>
      </c>
      <c r="K36" s="43">
        <v>78.677999999999997</v>
      </c>
      <c r="L36" s="40">
        <v>32</v>
      </c>
      <c r="M36" s="43">
        <v>106.00899000000001</v>
      </c>
      <c r="N36" s="43">
        <v>397.53479999999996</v>
      </c>
      <c r="O36" s="43">
        <v>649.95663999999999</v>
      </c>
      <c r="P36" s="40">
        <v>70</v>
      </c>
      <c r="Q36" s="43">
        <v>237.3</v>
      </c>
      <c r="R36" s="40">
        <v>71</v>
      </c>
      <c r="S36" s="43">
        <v>274.10599999999999</v>
      </c>
      <c r="T36" s="40">
        <v>59</v>
      </c>
      <c r="U36" s="43">
        <v>142.0256</v>
      </c>
      <c r="V36" s="40">
        <v>110</v>
      </c>
      <c r="W36" s="43">
        <v>312.66550000000001</v>
      </c>
      <c r="X36" s="44">
        <v>966.1081999999999</v>
      </c>
      <c r="Y36" s="44">
        <v>1335.7170000000001</v>
      </c>
      <c r="Z36" s="44">
        <v>630.71269999999993</v>
      </c>
    </row>
    <row r="37" spans="2:26" ht="15.75">
      <c r="B37" s="41" t="s">
        <v>83</v>
      </c>
      <c r="C37" s="42" t="s">
        <v>130</v>
      </c>
      <c r="D37" s="38">
        <v>546.60170000000005</v>
      </c>
      <c r="E37" s="38">
        <v>543.65719999999999</v>
      </c>
      <c r="F37" s="40">
        <v>37</v>
      </c>
      <c r="G37" s="38">
        <v>110.01819999999999</v>
      </c>
      <c r="H37" s="40">
        <v>52</v>
      </c>
      <c r="I37" s="38">
        <v>178.20996</v>
      </c>
      <c r="J37" s="40">
        <v>32</v>
      </c>
      <c r="K37" s="43">
        <v>99.886300000000006</v>
      </c>
      <c r="L37" s="40">
        <v>46</v>
      </c>
      <c r="M37" s="43">
        <v>136.62365</v>
      </c>
      <c r="N37" s="43">
        <v>524.73800000000006</v>
      </c>
      <c r="O37" s="43">
        <v>481.56212000000005</v>
      </c>
      <c r="P37" s="40">
        <v>55</v>
      </c>
      <c r="Q37" s="43">
        <v>309.60000000000002</v>
      </c>
      <c r="R37" s="40">
        <v>32</v>
      </c>
      <c r="S37" s="43">
        <v>133.40770000000001</v>
      </c>
      <c r="T37" s="40">
        <v>29</v>
      </c>
      <c r="U37" s="43">
        <v>247.10979999999998</v>
      </c>
      <c r="V37" s="40">
        <v>69</v>
      </c>
      <c r="W37" s="43">
        <v>260.90780000000001</v>
      </c>
      <c r="X37" s="44">
        <v>951.04459999999995</v>
      </c>
      <c r="Y37" s="44">
        <v>933.57030000000009</v>
      </c>
      <c r="Z37" s="44">
        <v>408.1653</v>
      </c>
    </row>
    <row r="38" spans="2:26" ht="15.75">
      <c r="B38" s="41" t="s">
        <v>84</v>
      </c>
      <c r="C38" s="42" t="s">
        <v>131</v>
      </c>
      <c r="D38" s="38">
        <v>202.17</v>
      </c>
      <c r="E38" s="38">
        <v>272.05259999999998</v>
      </c>
      <c r="F38" s="40">
        <v>13</v>
      </c>
      <c r="G38" s="38">
        <v>16.113099999999999</v>
      </c>
      <c r="H38" s="40">
        <v>22</v>
      </c>
      <c r="I38" s="38">
        <v>34.905059999999999</v>
      </c>
      <c r="J38" s="40">
        <v>18</v>
      </c>
      <c r="K38" s="43">
        <v>166.7045</v>
      </c>
      <c r="L38" s="40">
        <v>26</v>
      </c>
      <c r="M38" s="43">
        <v>54.568620000000003</v>
      </c>
      <c r="N38" s="43">
        <v>272.29129999999998</v>
      </c>
      <c r="O38" s="43">
        <v>260.61921999999998</v>
      </c>
      <c r="P38" s="40">
        <v>38</v>
      </c>
      <c r="Q38" s="43">
        <v>148.6</v>
      </c>
      <c r="R38" s="40">
        <v>23</v>
      </c>
      <c r="S38" s="43">
        <v>170.23829999999998</v>
      </c>
      <c r="T38" s="40">
        <v>30</v>
      </c>
      <c r="U38" s="43">
        <v>77.501199999999997</v>
      </c>
      <c r="V38" s="40">
        <v>40</v>
      </c>
      <c r="W38" s="43">
        <v>106.12480000000001</v>
      </c>
      <c r="X38" s="44">
        <v>502.49159999999995</v>
      </c>
      <c r="Y38" s="44">
        <v>961.20550000000003</v>
      </c>
      <c r="Z38" s="44">
        <v>249.44820000000001</v>
      </c>
    </row>
    <row r="39" spans="2:26" ht="15.75">
      <c r="B39" s="41" t="s">
        <v>85</v>
      </c>
      <c r="C39" s="42" t="s">
        <v>132</v>
      </c>
      <c r="D39" s="38">
        <v>1092.2267999999999</v>
      </c>
      <c r="E39" s="38">
        <v>602.43759999999997</v>
      </c>
      <c r="F39" s="40">
        <v>72</v>
      </c>
      <c r="G39" s="38">
        <v>249.54159999999999</v>
      </c>
      <c r="H39" s="40">
        <v>87</v>
      </c>
      <c r="I39" s="38">
        <v>585.83980000000008</v>
      </c>
      <c r="J39" s="40">
        <v>68</v>
      </c>
      <c r="K39" s="43">
        <v>722.14750000000004</v>
      </c>
      <c r="L39" s="40">
        <v>77</v>
      </c>
      <c r="M39" s="43">
        <v>456.55624</v>
      </c>
      <c r="N39" s="43">
        <v>2014.085</v>
      </c>
      <c r="O39" s="43">
        <v>1335.3886600000001</v>
      </c>
      <c r="P39" s="40">
        <v>102</v>
      </c>
      <c r="Q39" s="43">
        <v>798.6</v>
      </c>
      <c r="R39" s="40">
        <v>74</v>
      </c>
      <c r="S39" s="43">
        <v>691.85119999999995</v>
      </c>
      <c r="T39" s="40">
        <v>48</v>
      </c>
      <c r="U39" s="43">
        <v>396.08140000000003</v>
      </c>
      <c r="V39" s="40">
        <v>72</v>
      </c>
      <c r="W39" s="43">
        <v>259.1746</v>
      </c>
      <c r="X39" s="44">
        <v>2145.6651000000002</v>
      </c>
      <c r="Y39" s="44">
        <v>2381.4422999999997</v>
      </c>
      <c r="Z39" s="44">
        <v>1139.6078</v>
      </c>
    </row>
    <row r="40" spans="2:26" ht="15.75">
      <c r="B40" s="41" t="s">
        <v>86</v>
      </c>
      <c r="C40" s="42" t="s">
        <v>133</v>
      </c>
      <c r="D40" s="38">
        <v>0</v>
      </c>
      <c r="E40" s="38">
        <v>0</v>
      </c>
      <c r="F40" s="40"/>
      <c r="G40" s="38"/>
      <c r="H40" s="40"/>
      <c r="I40" s="38"/>
      <c r="J40" s="40"/>
      <c r="K40" s="43"/>
      <c r="L40" s="40"/>
      <c r="M40" s="43"/>
      <c r="N40" s="43">
        <v>0</v>
      </c>
      <c r="O40" s="43">
        <v>45.877400000000002</v>
      </c>
      <c r="P40" s="40">
        <v>1</v>
      </c>
      <c r="Q40" s="43">
        <v>0</v>
      </c>
      <c r="R40" s="40">
        <v>8</v>
      </c>
      <c r="S40" s="43">
        <v>29.293800000000001</v>
      </c>
      <c r="T40" s="40">
        <v>5</v>
      </c>
      <c r="U40" s="43">
        <v>19.836599999999997</v>
      </c>
      <c r="V40" s="40">
        <v>9</v>
      </c>
      <c r="W40" s="43">
        <v>59.192599999999999</v>
      </c>
      <c r="X40" s="44">
        <v>108.32299999999999</v>
      </c>
      <c r="Y40" s="44">
        <v>230.9196</v>
      </c>
      <c r="Z40" s="44">
        <v>160.81320000000002</v>
      </c>
    </row>
    <row r="41" spans="2:26" ht="8.25" customHeight="1">
      <c r="B41" s="46"/>
      <c r="C41" s="37"/>
      <c r="D41" s="38">
        <v>0</v>
      </c>
      <c r="E41" s="39"/>
      <c r="F41" s="40"/>
      <c r="G41" s="39"/>
      <c r="H41" s="40"/>
      <c r="I41" s="39"/>
      <c r="J41" s="40"/>
      <c r="K41" s="39"/>
      <c r="L41" s="40"/>
      <c r="M41" s="39"/>
      <c r="N41" s="39"/>
      <c r="O41" s="39"/>
      <c r="P41" s="40"/>
      <c r="Q41" s="39"/>
      <c r="R41" s="40"/>
      <c r="S41" s="39"/>
      <c r="T41" s="40"/>
      <c r="U41" s="39"/>
      <c r="V41" s="40"/>
      <c r="W41" s="39"/>
      <c r="X41" s="39"/>
      <c r="Y41" s="39"/>
      <c r="Z41" s="39"/>
    </row>
    <row r="42" spans="2:26" ht="15.75">
      <c r="B42" s="32" t="s">
        <v>87</v>
      </c>
      <c r="C42" s="33" t="s">
        <v>134</v>
      </c>
      <c r="D42" s="34">
        <f t="shared" ref="D42:Z42" si="5">SUM(D44:D49)</f>
        <v>859.09730000000002</v>
      </c>
      <c r="E42" s="34">
        <f t="shared" si="5"/>
        <v>715.25510000000008</v>
      </c>
      <c r="F42" s="35">
        <f t="shared" si="5"/>
        <v>60</v>
      </c>
      <c r="G42" s="34">
        <f t="shared" si="5"/>
        <v>444.89729999999997</v>
      </c>
      <c r="H42" s="35">
        <f t="shared" si="5"/>
        <v>58</v>
      </c>
      <c r="I42" s="34">
        <f t="shared" si="5"/>
        <v>208.26487999999998</v>
      </c>
      <c r="J42" s="35">
        <f t="shared" si="5"/>
        <v>93</v>
      </c>
      <c r="K42" s="34">
        <f t="shared" si="5"/>
        <v>675.96059999999989</v>
      </c>
      <c r="L42" s="35">
        <f t="shared" si="5"/>
        <v>86</v>
      </c>
      <c r="M42" s="34">
        <f t="shared" si="5"/>
        <v>177.90575999999999</v>
      </c>
      <c r="N42" s="34">
        <f t="shared" si="5"/>
        <v>1507.0283999999997</v>
      </c>
      <c r="O42" s="34">
        <f t="shared" si="5"/>
        <v>1498.1577599999996</v>
      </c>
      <c r="P42" s="35">
        <f t="shared" si="5"/>
        <v>102</v>
      </c>
      <c r="Q42" s="34">
        <f t="shared" si="5"/>
        <v>171.5</v>
      </c>
      <c r="R42" s="35">
        <f t="shared" si="5"/>
        <v>124</v>
      </c>
      <c r="S42" s="34">
        <f t="shared" si="5"/>
        <v>209.53059999999999</v>
      </c>
      <c r="T42" s="35">
        <f t="shared" si="5"/>
        <v>133</v>
      </c>
      <c r="U42" s="34">
        <f t="shared" si="5"/>
        <v>1188.0220999999999</v>
      </c>
      <c r="V42" s="35">
        <f t="shared" si="5"/>
        <v>190</v>
      </c>
      <c r="W42" s="34">
        <f t="shared" si="5"/>
        <v>486.67559999999997</v>
      </c>
      <c r="X42" s="34">
        <f t="shared" si="5"/>
        <v>2055.6648999999998</v>
      </c>
      <c r="Y42" s="34">
        <f t="shared" si="5"/>
        <v>1560.423</v>
      </c>
      <c r="Z42" s="34">
        <f t="shared" si="5"/>
        <v>2765.0315000000005</v>
      </c>
    </row>
    <row r="43" spans="2:26" ht="8.25" customHeight="1">
      <c r="B43" s="46"/>
      <c r="C43" s="37"/>
      <c r="D43" s="38"/>
      <c r="E43" s="39"/>
      <c r="F43" s="40"/>
      <c r="G43" s="39"/>
      <c r="H43" s="40"/>
      <c r="I43" s="39"/>
      <c r="J43" s="40"/>
      <c r="K43" s="39"/>
      <c r="L43" s="40"/>
      <c r="M43" s="39"/>
      <c r="N43" s="39"/>
      <c r="O43" s="39"/>
      <c r="P43" s="40"/>
      <c r="Q43" s="39"/>
      <c r="R43" s="40"/>
      <c r="S43" s="39"/>
      <c r="T43" s="40"/>
      <c r="U43" s="39"/>
      <c r="V43" s="40"/>
      <c r="W43" s="39"/>
      <c r="X43" s="39"/>
      <c r="Y43" s="39"/>
      <c r="Z43" s="39"/>
    </row>
    <row r="44" spans="2:26" ht="15.75">
      <c r="B44" s="41" t="s">
        <v>88</v>
      </c>
      <c r="C44" s="42" t="s">
        <v>135</v>
      </c>
      <c r="D44" s="38">
        <v>226.78909999999999</v>
      </c>
      <c r="E44" s="38">
        <v>220.1781</v>
      </c>
      <c r="F44" s="40">
        <v>14</v>
      </c>
      <c r="G44" s="38">
        <v>3.1282999999999999</v>
      </c>
      <c r="H44" s="40">
        <v>23</v>
      </c>
      <c r="I44" s="38">
        <v>10.174790000000002</v>
      </c>
      <c r="J44" s="40">
        <v>32</v>
      </c>
      <c r="K44" s="43">
        <v>13.104799999999999</v>
      </c>
      <c r="L44" s="40">
        <v>34</v>
      </c>
      <c r="M44" s="43">
        <v>20.24418</v>
      </c>
      <c r="N44" s="43">
        <v>46.651900000000005</v>
      </c>
      <c r="O44" s="43">
        <v>65.706519999999998</v>
      </c>
      <c r="P44" s="40">
        <v>32</v>
      </c>
      <c r="Q44" s="43">
        <v>46.5</v>
      </c>
      <c r="R44" s="40">
        <v>35</v>
      </c>
      <c r="S44" s="43">
        <v>33.488999999999997</v>
      </c>
      <c r="T44" s="40">
        <v>39</v>
      </c>
      <c r="U44" s="43">
        <v>14.523299999999999</v>
      </c>
      <c r="V44" s="40">
        <v>46</v>
      </c>
      <c r="W44" s="43">
        <v>3.9310999999999998</v>
      </c>
      <c r="X44" s="44">
        <v>98.45089999999999</v>
      </c>
      <c r="Y44" s="44">
        <v>87.954999999999998</v>
      </c>
      <c r="Z44" s="44">
        <v>382.80529999999999</v>
      </c>
    </row>
    <row r="45" spans="2:26" ht="15.75">
      <c r="B45" s="47">
        <v>26</v>
      </c>
      <c r="C45" s="42" t="s">
        <v>136</v>
      </c>
      <c r="D45" s="38">
        <v>138.45079999999999</v>
      </c>
      <c r="E45" s="38">
        <v>370.35759999999999</v>
      </c>
      <c r="F45" s="40">
        <v>13</v>
      </c>
      <c r="G45" s="38">
        <v>13.290900000000001</v>
      </c>
      <c r="H45" s="40">
        <v>7</v>
      </c>
      <c r="I45" s="38">
        <v>155.06942999999998</v>
      </c>
      <c r="J45" s="40">
        <v>11</v>
      </c>
      <c r="K45" s="43">
        <v>637.07259999999997</v>
      </c>
      <c r="L45" s="40">
        <v>13</v>
      </c>
      <c r="M45" s="43">
        <v>1.0980000000000001</v>
      </c>
      <c r="N45" s="43">
        <v>806.53099999999995</v>
      </c>
      <c r="O45" s="43">
        <v>855.03242999999998</v>
      </c>
      <c r="P45" s="40">
        <v>27</v>
      </c>
      <c r="Q45" s="43">
        <v>16.600000000000001</v>
      </c>
      <c r="R45" s="40">
        <v>24</v>
      </c>
      <c r="S45" s="43">
        <v>52.284399999999998</v>
      </c>
      <c r="T45" s="40">
        <v>25</v>
      </c>
      <c r="U45" s="43">
        <v>1046.6380999999999</v>
      </c>
      <c r="V45" s="40">
        <v>37</v>
      </c>
      <c r="W45" s="43">
        <v>378.68400000000003</v>
      </c>
      <c r="X45" s="44">
        <v>1494.1626999999999</v>
      </c>
      <c r="Y45" s="44">
        <v>1085.1641000000002</v>
      </c>
      <c r="Z45" s="44">
        <v>1600.3381000000002</v>
      </c>
    </row>
    <row r="46" spans="2:26" ht="15.75">
      <c r="B46" s="41" t="s">
        <v>89</v>
      </c>
      <c r="C46" s="42" t="s">
        <v>137</v>
      </c>
      <c r="D46" s="38">
        <v>441.75069999999999</v>
      </c>
      <c r="E46" s="38">
        <v>89.563699999999997</v>
      </c>
      <c r="F46" s="40">
        <v>6</v>
      </c>
      <c r="G46" s="38">
        <v>415.51990000000001</v>
      </c>
      <c r="H46" s="40">
        <v>7</v>
      </c>
      <c r="I46" s="38">
        <v>22.118560000000002</v>
      </c>
      <c r="J46" s="40">
        <v>16</v>
      </c>
      <c r="K46" s="43">
        <v>10.0953</v>
      </c>
      <c r="L46" s="40">
        <v>13</v>
      </c>
      <c r="M46" s="43">
        <v>134.84557999999998</v>
      </c>
      <c r="N46" s="43">
        <v>582.5791999999999</v>
      </c>
      <c r="O46" s="43">
        <v>462.77715000000001</v>
      </c>
      <c r="P46" s="40">
        <v>16</v>
      </c>
      <c r="Q46" s="43">
        <v>47.2</v>
      </c>
      <c r="R46" s="40">
        <v>28</v>
      </c>
      <c r="S46" s="43">
        <v>121.04480000000001</v>
      </c>
      <c r="T46" s="40">
        <v>22</v>
      </c>
      <c r="U46" s="43">
        <v>65.184200000000004</v>
      </c>
      <c r="V46" s="40">
        <v>34</v>
      </c>
      <c r="W46" s="43">
        <v>47.5017</v>
      </c>
      <c r="X46" s="44">
        <v>280.92770000000002</v>
      </c>
      <c r="Y46" s="44">
        <v>233.34649999999999</v>
      </c>
      <c r="Z46" s="44">
        <v>372.46659999999997</v>
      </c>
    </row>
    <row r="47" spans="2:26" ht="15.75">
      <c r="B47" s="47">
        <v>28</v>
      </c>
      <c r="C47" s="42" t="s">
        <v>138</v>
      </c>
      <c r="D47" s="38">
        <v>13.972200000000001</v>
      </c>
      <c r="E47" s="38">
        <v>16.9953</v>
      </c>
      <c r="F47" s="40">
        <v>16</v>
      </c>
      <c r="G47" s="38">
        <v>12.7113</v>
      </c>
      <c r="H47" s="40">
        <v>13</v>
      </c>
      <c r="I47" s="38">
        <v>3.0291900000000003</v>
      </c>
      <c r="J47" s="40">
        <v>24</v>
      </c>
      <c r="K47" s="43">
        <v>15.641999999999999</v>
      </c>
      <c r="L47" s="40">
        <v>19</v>
      </c>
      <c r="M47" s="43">
        <v>4.3407399999999994</v>
      </c>
      <c r="N47" s="43">
        <v>35.723199999999999</v>
      </c>
      <c r="O47" s="43">
        <v>86.422210000000007</v>
      </c>
      <c r="P47" s="40">
        <v>21</v>
      </c>
      <c r="Q47" s="43">
        <v>61.1</v>
      </c>
      <c r="R47" s="40">
        <v>25</v>
      </c>
      <c r="S47" s="43">
        <v>1.2752000000000001</v>
      </c>
      <c r="T47" s="40">
        <v>39</v>
      </c>
      <c r="U47" s="43">
        <v>58.941600000000001</v>
      </c>
      <c r="V47" s="40">
        <v>58</v>
      </c>
      <c r="W47" s="43">
        <v>40.460699999999996</v>
      </c>
      <c r="X47" s="44">
        <v>161.797</v>
      </c>
      <c r="Y47" s="44">
        <v>145.0095</v>
      </c>
      <c r="Z47" s="44">
        <v>376.10730000000001</v>
      </c>
    </row>
    <row r="48" spans="2:26" ht="15.75">
      <c r="B48" s="41" t="s">
        <v>90</v>
      </c>
      <c r="C48" s="42" t="s">
        <v>139</v>
      </c>
      <c r="D48" s="38">
        <v>0.78590000000000004</v>
      </c>
      <c r="E48" s="38">
        <v>12.543799999999999</v>
      </c>
      <c r="F48" s="40">
        <v>8</v>
      </c>
      <c r="G48" s="38">
        <v>1.84E-2</v>
      </c>
      <c r="H48" s="40">
        <v>8</v>
      </c>
      <c r="I48" s="38">
        <v>17.872910000000001</v>
      </c>
      <c r="J48" s="40">
        <v>10</v>
      </c>
      <c r="K48" s="43">
        <v>4.5899999999999996E-2</v>
      </c>
      <c r="L48" s="40">
        <v>7</v>
      </c>
      <c r="M48" s="43">
        <v>17.37726</v>
      </c>
      <c r="N48" s="43">
        <v>35.314599999999999</v>
      </c>
      <c r="O48" s="43">
        <v>25.701499999999999</v>
      </c>
      <c r="P48" s="40">
        <v>2</v>
      </c>
      <c r="Q48" s="43">
        <v>0</v>
      </c>
      <c r="R48" s="40">
        <v>8</v>
      </c>
      <c r="S48" s="43">
        <v>3.9299999999999995E-2</v>
      </c>
      <c r="T48" s="40">
        <v>4</v>
      </c>
      <c r="U48" s="43">
        <v>2.1638000000000002</v>
      </c>
      <c r="V48" s="40">
        <v>9</v>
      </c>
      <c r="W48" s="43">
        <v>1.8913</v>
      </c>
      <c r="X48" s="44">
        <v>4.0944000000000003</v>
      </c>
      <c r="Y48" s="44">
        <v>6.9213000000000005</v>
      </c>
      <c r="Z48" s="44">
        <v>12.681700000000001</v>
      </c>
    </row>
    <row r="49" spans="1:26" ht="15.75">
      <c r="B49" s="47">
        <v>30</v>
      </c>
      <c r="C49" s="42" t="s">
        <v>140</v>
      </c>
      <c r="D49" s="38">
        <v>37.348599999999998</v>
      </c>
      <c r="E49" s="38">
        <v>5.6166</v>
      </c>
      <c r="F49" s="40">
        <v>3</v>
      </c>
      <c r="G49" s="38">
        <v>0.22850000000000001</v>
      </c>
      <c r="H49" s="48">
        <v>0</v>
      </c>
      <c r="I49" s="49">
        <v>0</v>
      </c>
      <c r="J49" s="48">
        <v>0</v>
      </c>
      <c r="K49" s="49">
        <v>0</v>
      </c>
      <c r="L49" s="48">
        <v>0</v>
      </c>
      <c r="M49" s="49">
        <v>0</v>
      </c>
      <c r="N49" s="49">
        <v>0.22850000000000001</v>
      </c>
      <c r="O49" s="43">
        <v>2.5179499999999999</v>
      </c>
      <c r="P49" s="40">
        <v>4</v>
      </c>
      <c r="Q49" s="43">
        <v>0.1</v>
      </c>
      <c r="R49" s="40">
        <v>4</v>
      </c>
      <c r="S49" s="43">
        <v>1.3979000000000001</v>
      </c>
      <c r="T49" s="40">
        <v>4</v>
      </c>
      <c r="U49" s="43">
        <v>0.57110000000000005</v>
      </c>
      <c r="V49" s="40">
        <v>6</v>
      </c>
      <c r="W49" s="43">
        <v>14.206799999999999</v>
      </c>
      <c r="X49" s="44">
        <v>16.232200000000002</v>
      </c>
      <c r="Y49" s="44">
        <v>2.0265999999999997</v>
      </c>
      <c r="Z49" s="44">
        <v>20.6325</v>
      </c>
    </row>
    <row r="50" spans="1:26" ht="8.25" customHeight="1">
      <c r="B50" s="41"/>
      <c r="C50" s="42"/>
      <c r="D50" s="38">
        <v>0</v>
      </c>
      <c r="E50" s="39"/>
      <c r="F50" s="40"/>
      <c r="G50" s="39"/>
      <c r="H50" s="40"/>
      <c r="I50" s="38"/>
      <c r="J50" s="40"/>
      <c r="K50" s="38"/>
      <c r="L50" s="40"/>
      <c r="M50" s="38"/>
      <c r="N50" s="38"/>
      <c r="O50" s="38"/>
      <c r="P50" s="40"/>
      <c r="Q50" s="38"/>
      <c r="R50" s="40"/>
      <c r="S50" s="38"/>
      <c r="T50" s="40"/>
      <c r="U50" s="38"/>
      <c r="V50" s="40"/>
      <c r="W50" s="38"/>
      <c r="X50" s="38"/>
      <c r="Y50" s="38"/>
      <c r="Z50" s="38"/>
    </row>
    <row r="51" spans="1:26" ht="15.75">
      <c r="B51" s="32" t="s">
        <v>91</v>
      </c>
      <c r="C51" s="33" t="s">
        <v>141</v>
      </c>
      <c r="D51" s="34">
        <f t="shared" ref="D51:Z51" si="6">SUM(D53:D54)</f>
        <v>248.8931</v>
      </c>
      <c r="E51" s="34">
        <f t="shared" si="6"/>
        <v>141.5394</v>
      </c>
      <c r="F51" s="35">
        <f t="shared" si="6"/>
        <v>5</v>
      </c>
      <c r="G51" s="34">
        <f t="shared" si="6"/>
        <v>30.0077</v>
      </c>
      <c r="H51" s="35">
        <f t="shared" si="6"/>
        <v>10</v>
      </c>
      <c r="I51" s="34">
        <f t="shared" si="6"/>
        <v>18.673680000000001</v>
      </c>
      <c r="J51" s="35">
        <f t="shared" si="6"/>
        <v>12</v>
      </c>
      <c r="K51" s="34">
        <f t="shared" si="6"/>
        <v>50.090399999999995</v>
      </c>
      <c r="L51" s="35">
        <f t="shared" si="6"/>
        <v>0</v>
      </c>
      <c r="M51" s="34">
        <f t="shared" si="6"/>
        <v>0</v>
      </c>
      <c r="N51" s="34">
        <f t="shared" si="6"/>
        <v>98.771799999999999</v>
      </c>
      <c r="O51" s="34">
        <f t="shared" si="6"/>
        <v>321.23238000000003</v>
      </c>
      <c r="P51" s="35">
        <f t="shared" si="6"/>
        <v>14</v>
      </c>
      <c r="Q51" s="34">
        <f t="shared" si="6"/>
        <v>37.200000000000003</v>
      </c>
      <c r="R51" s="35">
        <f t="shared" si="6"/>
        <v>25</v>
      </c>
      <c r="S51" s="34">
        <f t="shared" si="6"/>
        <v>17.621199999999998</v>
      </c>
      <c r="T51" s="35">
        <f t="shared" si="6"/>
        <v>32</v>
      </c>
      <c r="U51" s="34">
        <f t="shared" si="6"/>
        <v>42.266000000000005</v>
      </c>
      <c r="V51" s="35">
        <f t="shared" si="6"/>
        <v>35</v>
      </c>
      <c r="W51" s="34">
        <f t="shared" si="6"/>
        <v>14.713700000000001</v>
      </c>
      <c r="X51" s="34">
        <f t="shared" si="6"/>
        <v>111.8151</v>
      </c>
      <c r="Y51" s="34">
        <f t="shared" si="6"/>
        <v>286.21879999999999</v>
      </c>
      <c r="Z51" s="34">
        <f t="shared" si="6"/>
        <v>541.53869999999995</v>
      </c>
    </row>
    <row r="52" spans="1:26" ht="8.25" customHeight="1">
      <c r="B52" s="46"/>
      <c r="C52" s="45"/>
      <c r="D52" s="38">
        <v>0</v>
      </c>
      <c r="E52" s="39"/>
      <c r="F52" s="40"/>
      <c r="G52" s="39"/>
      <c r="H52" s="40"/>
      <c r="I52" s="39"/>
      <c r="J52" s="40"/>
      <c r="K52" s="39"/>
      <c r="L52" s="40"/>
      <c r="M52" s="39"/>
      <c r="N52" s="39"/>
      <c r="O52" s="39"/>
      <c r="P52" s="40"/>
      <c r="Q52" s="39"/>
      <c r="R52" s="40"/>
      <c r="S52" s="39"/>
      <c r="T52" s="40"/>
      <c r="U52" s="39"/>
      <c r="V52" s="40"/>
      <c r="W52" s="39"/>
      <c r="X52" s="39"/>
      <c r="Y52" s="39"/>
      <c r="Z52" s="39"/>
    </row>
    <row r="53" spans="1:26" ht="15.75">
      <c r="B53" s="41" t="s">
        <v>92</v>
      </c>
      <c r="C53" s="42" t="s">
        <v>142</v>
      </c>
      <c r="D53" s="38">
        <v>2.8889</v>
      </c>
      <c r="E53" s="38">
        <v>11.695600000000001</v>
      </c>
      <c r="F53" s="40">
        <v>2</v>
      </c>
      <c r="G53" s="38">
        <v>5.5949</v>
      </c>
      <c r="H53" s="40">
        <v>5</v>
      </c>
      <c r="I53" s="38">
        <v>1.1000000000000001</v>
      </c>
      <c r="J53" s="40">
        <v>6</v>
      </c>
      <c r="K53" s="43">
        <v>1.8232000000000002</v>
      </c>
      <c r="L53" s="40">
        <v>0</v>
      </c>
      <c r="M53" s="43">
        <v>0</v>
      </c>
      <c r="N53" s="43">
        <v>8.5181000000000004</v>
      </c>
      <c r="O53" s="43">
        <v>52.765389999999996</v>
      </c>
      <c r="P53" s="40">
        <v>6</v>
      </c>
      <c r="Q53" s="43">
        <v>1.7</v>
      </c>
      <c r="R53" s="40">
        <v>16</v>
      </c>
      <c r="S53" s="43">
        <v>7.5863999999999994</v>
      </c>
      <c r="T53" s="40">
        <v>16</v>
      </c>
      <c r="U53" s="43">
        <v>3.3236999999999997</v>
      </c>
      <c r="V53" s="40">
        <v>18</v>
      </c>
      <c r="W53" s="43">
        <v>0.47649999999999998</v>
      </c>
      <c r="X53" s="44">
        <v>13.1036</v>
      </c>
      <c r="Y53" s="44">
        <v>82.390899999999988</v>
      </c>
      <c r="Z53" s="44">
        <v>102.6365</v>
      </c>
    </row>
    <row r="54" spans="1:26" ht="15.75">
      <c r="B54" s="41" t="s">
        <v>93</v>
      </c>
      <c r="C54" s="42" t="s">
        <v>143</v>
      </c>
      <c r="D54" s="38">
        <v>246.0042</v>
      </c>
      <c r="E54" s="38">
        <v>129.84379999999999</v>
      </c>
      <c r="F54" s="40">
        <v>3</v>
      </c>
      <c r="G54" s="38">
        <v>24.412800000000001</v>
      </c>
      <c r="H54" s="40">
        <v>5</v>
      </c>
      <c r="I54" s="38">
        <v>17.57368</v>
      </c>
      <c r="J54" s="40">
        <v>6</v>
      </c>
      <c r="K54" s="43">
        <v>48.267199999999995</v>
      </c>
      <c r="L54" s="40">
        <v>0</v>
      </c>
      <c r="M54" s="43">
        <v>0</v>
      </c>
      <c r="N54" s="43">
        <v>90.253699999999995</v>
      </c>
      <c r="O54" s="43">
        <v>268.46699000000001</v>
      </c>
      <c r="P54" s="40">
        <v>8</v>
      </c>
      <c r="Q54" s="43">
        <v>35.5</v>
      </c>
      <c r="R54" s="40">
        <v>9</v>
      </c>
      <c r="S54" s="43">
        <v>10.034799999999999</v>
      </c>
      <c r="T54" s="40">
        <v>16</v>
      </c>
      <c r="U54" s="43">
        <v>38.942300000000003</v>
      </c>
      <c r="V54" s="40">
        <v>17</v>
      </c>
      <c r="W54" s="43">
        <v>14.237200000000001</v>
      </c>
      <c r="X54" s="44">
        <v>98.711500000000001</v>
      </c>
      <c r="Y54" s="44">
        <v>203.8279</v>
      </c>
      <c r="Z54" s="44">
        <v>438.90219999999999</v>
      </c>
    </row>
    <row r="55" spans="1:26" ht="8.25" customHeight="1">
      <c r="B55" s="46"/>
      <c r="C55" s="37"/>
      <c r="D55" s="38">
        <v>0</v>
      </c>
      <c r="E55" s="39"/>
      <c r="F55" s="40"/>
      <c r="G55" s="39"/>
      <c r="H55" s="40"/>
      <c r="I55" s="39"/>
      <c r="J55" s="40"/>
      <c r="K55" s="39"/>
      <c r="L55" s="40"/>
      <c r="M55" s="39"/>
      <c r="N55" s="39"/>
      <c r="O55" s="39"/>
      <c r="P55" s="40"/>
      <c r="Q55" s="39"/>
      <c r="R55" s="40"/>
      <c r="S55" s="39"/>
      <c r="T55" s="40"/>
      <c r="U55" s="39"/>
      <c r="V55" s="40"/>
      <c r="W55" s="39"/>
      <c r="X55" s="39"/>
      <c r="Y55" s="39"/>
      <c r="Z55" s="39"/>
    </row>
    <row r="56" spans="1:26" ht="15.75">
      <c r="B56" s="32" t="s">
        <v>94</v>
      </c>
      <c r="C56" s="33" t="s">
        <v>144</v>
      </c>
      <c r="D56" s="34">
        <f t="shared" ref="D56:Z56" si="7">SUM(D58:D59)</f>
        <v>346.7654</v>
      </c>
      <c r="E56" s="34">
        <f t="shared" si="7"/>
        <v>1345.1366</v>
      </c>
      <c r="F56" s="35">
        <f t="shared" si="7"/>
        <v>10</v>
      </c>
      <c r="G56" s="34">
        <f t="shared" si="7"/>
        <v>38.3521</v>
      </c>
      <c r="H56" s="35">
        <f t="shared" si="7"/>
        <v>19</v>
      </c>
      <c r="I56" s="34">
        <f t="shared" si="7"/>
        <v>680.98962999999992</v>
      </c>
      <c r="J56" s="35">
        <f t="shared" si="7"/>
        <v>17</v>
      </c>
      <c r="K56" s="34">
        <f t="shared" si="7"/>
        <v>9.4108999999999998</v>
      </c>
      <c r="L56" s="35">
        <f t="shared" si="7"/>
        <v>12</v>
      </c>
      <c r="M56" s="34">
        <f t="shared" si="7"/>
        <v>505.71514000000002</v>
      </c>
      <c r="N56" s="34">
        <f t="shared" si="7"/>
        <v>1234.4677000000001</v>
      </c>
      <c r="O56" s="34">
        <f t="shared" si="7"/>
        <v>2414.15823</v>
      </c>
      <c r="P56" s="35">
        <f t="shared" si="7"/>
        <v>31</v>
      </c>
      <c r="Q56" s="34">
        <f t="shared" si="7"/>
        <v>363.5</v>
      </c>
      <c r="R56" s="35">
        <f t="shared" si="7"/>
        <v>35</v>
      </c>
      <c r="S56" s="34">
        <f t="shared" si="7"/>
        <v>376.78179999999998</v>
      </c>
      <c r="T56" s="35">
        <f t="shared" si="7"/>
        <v>36</v>
      </c>
      <c r="U56" s="34">
        <f t="shared" si="7"/>
        <v>341.32400000000007</v>
      </c>
      <c r="V56" s="35">
        <f t="shared" si="7"/>
        <v>57</v>
      </c>
      <c r="W56" s="34">
        <f t="shared" si="7"/>
        <v>332.41399999999999</v>
      </c>
      <c r="X56" s="34">
        <f t="shared" si="7"/>
        <v>1413.9513999999999</v>
      </c>
      <c r="Y56" s="34">
        <f t="shared" si="7"/>
        <v>1155.6560999999999</v>
      </c>
      <c r="Z56" s="34">
        <f t="shared" si="7"/>
        <v>1682.924</v>
      </c>
    </row>
    <row r="57" spans="1:26" ht="8.25" customHeight="1">
      <c r="B57" s="46"/>
      <c r="C57" s="45"/>
      <c r="D57" s="38">
        <v>0</v>
      </c>
      <c r="E57" s="39"/>
      <c r="F57" s="40"/>
      <c r="G57" s="39"/>
      <c r="H57" s="40"/>
      <c r="I57" s="39"/>
      <c r="J57" s="40"/>
      <c r="K57" s="39"/>
      <c r="L57" s="40"/>
      <c r="M57" s="39"/>
      <c r="N57" s="39"/>
      <c r="O57" s="39"/>
      <c r="P57" s="40"/>
      <c r="Q57" s="39"/>
      <c r="R57" s="40"/>
      <c r="S57" s="39"/>
      <c r="T57" s="40"/>
      <c r="U57" s="39"/>
      <c r="V57" s="40"/>
      <c r="W57" s="39"/>
      <c r="X57" s="39"/>
      <c r="Y57" s="39"/>
      <c r="Z57" s="39"/>
    </row>
    <row r="58" spans="1:26" ht="15.75">
      <c r="B58" s="41" t="s">
        <v>95</v>
      </c>
      <c r="C58" s="42" t="s">
        <v>145</v>
      </c>
      <c r="D58" s="38">
        <v>329.60899999999998</v>
      </c>
      <c r="E58" s="38">
        <v>1312.0496000000001</v>
      </c>
      <c r="F58" s="40">
        <v>5</v>
      </c>
      <c r="G58" s="38">
        <v>11.4688</v>
      </c>
      <c r="H58" s="40">
        <v>10</v>
      </c>
      <c r="I58" s="38">
        <v>678.04548999999997</v>
      </c>
      <c r="J58" s="40">
        <v>13</v>
      </c>
      <c r="K58" s="43">
        <v>7.5522999999999998</v>
      </c>
      <c r="L58" s="40">
        <v>6</v>
      </c>
      <c r="M58" s="43">
        <v>505.36606</v>
      </c>
      <c r="N58" s="43">
        <v>1202.4326000000001</v>
      </c>
      <c r="O58" s="43">
        <v>2360.0031199999999</v>
      </c>
      <c r="P58" s="40">
        <v>21</v>
      </c>
      <c r="Q58" s="43">
        <v>285.7</v>
      </c>
      <c r="R58" s="40">
        <v>19</v>
      </c>
      <c r="S58" s="43">
        <v>371.62509999999997</v>
      </c>
      <c r="T58" s="40">
        <v>17</v>
      </c>
      <c r="U58" s="43">
        <v>305.67190000000005</v>
      </c>
      <c r="V58" s="40">
        <v>27</v>
      </c>
      <c r="W58" s="43">
        <v>297.6499</v>
      </c>
      <c r="X58" s="44">
        <v>1260.6034999999999</v>
      </c>
      <c r="Y58" s="44">
        <v>897.04859999999996</v>
      </c>
      <c r="Z58" s="44">
        <v>1168.4337</v>
      </c>
    </row>
    <row r="59" spans="1:26" ht="15.75">
      <c r="B59" s="41" t="s">
        <v>96</v>
      </c>
      <c r="C59" s="42" t="s">
        <v>146</v>
      </c>
      <c r="D59" s="38">
        <v>17.156400000000001</v>
      </c>
      <c r="E59" s="38">
        <v>33.087000000000003</v>
      </c>
      <c r="F59" s="40">
        <v>5</v>
      </c>
      <c r="G59" s="38">
        <v>26.883299999999998</v>
      </c>
      <c r="H59" s="40">
        <v>9</v>
      </c>
      <c r="I59" s="38">
        <v>2.94414</v>
      </c>
      <c r="J59" s="40">
        <v>4</v>
      </c>
      <c r="K59" s="43">
        <v>1.8585999999999998</v>
      </c>
      <c r="L59" s="40">
        <v>6</v>
      </c>
      <c r="M59" s="43">
        <v>0.34908</v>
      </c>
      <c r="N59" s="43">
        <v>32.0351</v>
      </c>
      <c r="O59" s="43">
        <v>54.155110000000001</v>
      </c>
      <c r="P59" s="40">
        <v>10</v>
      </c>
      <c r="Q59" s="43">
        <v>77.8</v>
      </c>
      <c r="R59" s="40">
        <v>16</v>
      </c>
      <c r="S59" s="43">
        <v>5.1566999999999998</v>
      </c>
      <c r="T59" s="40">
        <v>19</v>
      </c>
      <c r="U59" s="43">
        <v>35.652099999999997</v>
      </c>
      <c r="V59" s="40">
        <v>30</v>
      </c>
      <c r="W59" s="43">
        <v>34.764099999999999</v>
      </c>
      <c r="X59" s="44">
        <v>153.34789999999998</v>
      </c>
      <c r="Y59" s="44">
        <v>258.60750000000002</v>
      </c>
      <c r="Z59" s="44">
        <v>514.49029999999993</v>
      </c>
    </row>
    <row r="60" spans="1:26" ht="8.25" customHeight="1">
      <c r="B60" s="50" t="s">
        <v>49</v>
      </c>
      <c r="C60" s="37"/>
      <c r="D60" s="38"/>
      <c r="E60" s="39"/>
      <c r="F60" s="40"/>
      <c r="G60" s="39"/>
      <c r="H60" s="40"/>
      <c r="I60" s="39"/>
      <c r="J60" s="40"/>
      <c r="K60" s="39"/>
      <c r="L60" s="40"/>
      <c r="M60" s="39"/>
      <c r="N60" s="39"/>
      <c r="O60" s="39"/>
      <c r="P60" s="40"/>
      <c r="Q60" s="39"/>
      <c r="R60" s="40"/>
      <c r="S60" s="39"/>
      <c r="T60" s="40"/>
      <c r="U60" s="39"/>
      <c r="V60" s="40"/>
      <c r="W60" s="39"/>
      <c r="X60" s="39"/>
      <c r="Y60" s="39"/>
      <c r="Z60" s="39"/>
    </row>
    <row r="61" spans="1:26" ht="15.75">
      <c r="B61" s="51"/>
      <c r="C61" s="52" t="s">
        <v>147</v>
      </c>
      <c r="D61" s="53">
        <f t="shared" ref="D61:Z61" si="8">D6+D19+D28+D34+D42+D51+D56</f>
        <v>16214.772299999999</v>
      </c>
      <c r="E61" s="53">
        <f t="shared" si="8"/>
        <v>19474.531500000001</v>
      </c>
      <c r="F61" s="54">
        <f t="shared" si="8"/>
        <v>1454</v>
      </c>
      <c r="G61" s="53">
        <f t="shared" si="8"/>
        <v>5727.0814</v>
      </c>
      <c r="H61" s="54">
        <f t="shared" si="8"/>
        <v>1499</v>
      </c>
      <c r="I61" s="53">
        <f t="shared" si="8"/>
        <v>6238.8385199999993</v>
      </c>
      <c r="J61" s="54">
        <f t="shared" si="8"/>
        <v>1233</v>
      </c>
      <c r="K61" s="53">
        <f t="shared" si="8"/>
        <v>6286.0787</v>
      </c>
      <c r="L61" s="54">
        <f t="shared" si="8"/>
        <v>2286</v>
      </c>
      <c r="M61" s="53">
        <f t="shared" si="8"/>
        <v>6312.6728299999995</v>
      </c>
      <c r="N61" s="53">
        <f t="shared" si="8"/>
        <v>24564.6702</v>
      </c>
      <c r="O61" s="53">
        <f t="shared" si="8"/>
        <v>28617.546020000002</v>
      </c>
      <c r="P61" s="54">
        <f t="shared" si="8"/>
        <v>2642</v>
      </c>
      <c r="Q61" s="53">
        <f t="shared" si="8"/>
        <v>6856.2</v>
      </c>
      <c r="R61" s="54">
        <f t="shared" si="8"/>
        <v>3267</v>
      </c>
      <c r="S61" s="53">
        <f t="shared" si="8"/>
        <v>7431.5853999999999</v>
      </c>
      <c r="T61" s="54">
        <f t="shared" si="8"/>
        <v>2374</v>
      </c>
      <c r="U61" s="53">
        <f t="shared" si="8"/>
        <v>7457.3613999999998</v>
      </c>
      <c r="V61" s="54">
        <f t="shared" si="8"/>
        <v>4349</v>
      </c>
      <c r="W61" s="53">
        <f t="shared" si="8"/>
        <v>6784.5490000000009</v>
      </c>
      <c r="X61" s="53">
        <f t="shared" si="8"/>
        <v>28529.698499999999</v>
      </c>
      <c r="Y61" s="53">
        <f t="shared" si="8"/>
        <v>29275.940799999997</v>
      </c>
      <c r="Z61" s="53">
        <f t="shared" si="8"/>
        <v>28964.074900000003</v>
      </c>
    </row>
    <row r="62" spans="1:26" ht="7.5" customHeight="1">
      <c r="B62" s="9"/>
      <c r="C62" s="9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10" t="s">
        <v>97</v>
      </c>
      <c r="B63" s="11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12" t="s">
        <v>98</v>
      </c>
      <c r="B64" s="13" t="s">
        <v>99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12"/>
      <c r="B65" s="13" t="s">
        <v>100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12"/>
      <c r="B66" s="14" t="s">
        <v>101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 t="s">
        <v>102</v>
      </c>
      <c r="B67" s="15" t="s">
        <v>148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B69" s="16"/>
      <c r="C69" s="1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B70" s="18"/>
      <c r="C70" s="19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B71" s="16"/>
      <c r="C71" s="20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B72" s="21"/>
      <c r="C72" s="22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B73" s="21"/>
      <c r="C73" s="22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B74" s="21"/>
      <c r="C74" s="8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>
      <c r="B75" s="8"/>
      <c r="C75" s="8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>
      <c r="B76" s="8"/>
      <c r="C76" s="8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>
      <c r="B77" s="8"/>
      <c r="C77" s="8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>
      <c r="B78" s="8"/>
      <c r="C78" s="24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>
      <c r="B79" s="8"/>
      <c r="C79" s="24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2:26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2:26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2:26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2:26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2:26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2:26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2:26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2:26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2:26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2:26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2:26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2:26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2:26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2:26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2:26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2:26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2:26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2:26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2:26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2:26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2:26">
      <c r="B101" s="23"/>
      <c r="C101" s="1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2:26">
      <c r="B102" s="23"/>
      <c r="C102" s="1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2:26">
      <c r="B103" s="23"/>
      <c r="C103" s="1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2:26">
      <c r="B104" s="23"/>
      <c r="C104" s="19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2:26">
      <c r="B105" s="23"/>
      <c r="C105" s="19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2:26">
      <c r="B106" s="23"/>
      <c r="C106" s="20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2:26">
      <c r="B107" s="23"/>
      <c r="C107" s="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2:26">
      <c r="B108" s="23"/>
      <c r="C108" s="1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2:26">
      <c r="B109" s="23"/>
      <c r="C109" s="19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</sheetData>
  <mergeCells count="10">
    <mergeCell ref="P4:Q4"/>
    <mergeCell ref="R4:S4"/>
    <mergeCell ref="T4:U4"/>
    <mergeCell ref="V4:W4"/>
    <mergeCell ref="A1:Z1"/>
    <mergeCell ref="A2:Z2"/>
    <mergeCell ref="F4:G4"/>
    <mergeCell ref="H4:I4"/>
    <mergeCell ref="J4:K4"/>
    <mergeCell ref="L4:M4"/>
  </mergeCells>
  <printOptions horizontalCentered="1"/>
  <pageMargins left="0.23622047244094491" right="0.15748031496062992" top="0.19685039370078741" bottom="0.15748031496062992" header="0.15748031496062992" footer="0.15748031496062992"/>
  <pageSetup paperSize="9" scale="4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88"/>
  <sheetViews>
    <sheetView zoomScale="55" zoomScaleNormal="55" zoomScaleSheetLayoutView="55" workbookViewId="0">
      <selection sqref="A1:X1"/>
    </sheetView>
  </sheetViews>
  <sheetFormatPr defaultRowHeight="15"/>
  <cols>
    <col min="1" max="1" width="3.42578125" style="6" customWidth="1"/>
    <col min="2" max="2" width="6.5703125" style="6" customWidth="1"/>
    <col min="3" max="3" width="59.7109375" style="6" customWidth="1"/>
    <col min="4" max="4" width="12.140625" style="6" bestFit="1" customWidth="1"/>
    <col min="5" max="5" width="9.42578125" style="6" hidden="1" customWidth="1"/>
    <col min="6" max="6" width="13.28515625" style="6" hidden="1" customWidth="1"/>
    <col min="7" max="7" width="9.42578125" style="6" hidden="1" customWidth="1"/>
    <col min="8" max="8" width="13.28515625" style="6" hidden="1" customWidth="1"/>
    <col min="9" max="9" width="9.42578125" style="6" hidden="1" customWidth="1"/>
    <col min="10" max="10" width="13.28515625" style="6" hidden="1" customWidth="1"/>
    <col min="11" max="11" width="9.42578125" style="6" hidden="1" customWidth="1"/>
    <col min="12" max="12" width="13.28515625" style="6" hidden="1" customWidth="1"/>
    <col min="13" max="14" width="13.28515625" style="6" customWidth="1"/>
    <col min="15" max="15" width="11.28515625" style="6" hidden="1" customWidth="1"/>
    <col min="16" max="16" width="13.28515625" style="6" hidden="1" customWidth="1"/>
    <col min="17" max="17" width="10.140625" style="6" hidden="1" customWidth="1"/>
    <col min="18" max="18" width="13.28515625" style="6" hidden="1" customWidth="1"/>
    <col min="19" max="19" width="10.5703125" style="6" hidden="1" customWidth="1"/>
    <col min="20" max="20" width="13.28515625" style="6" hidden="1" customWidth="1"/>
    <col min="21" max="21" width="10.5703125" style="6" hidden="1" customWidth="1"/>
    <col min="22" max="22" width="13.28515625" style="6" hidden="1" customWidth="1"/>
    <col min="23" max="24" width="13.28515625" style="6" customWidth="1"/>
    <col min="25" max="243" width="9.140625" style="6"/>
    <col min="244" max="244" width="3.42578125" style="6" customWidth="1"/>
    <col min="245" max="245" width="6.5703125" style="6" customWidth="1"/>
    <col min="246" max="246" width="59.7109375" style="6" customWidth="1"/>
    <col min="247" max="247" width="10.140625" style="6" customWidth="1"/>
    <col min="248" max="248" width="13.28515625" style="6" customWidth="1"/>
    <col min="249" max="249" width="10.140625" style="6" customWidth="1"/>
    <col min="250" max="250" width="13.28515625" style="6" customWidth="1"/>
    <col min="251" max="258" width="0" style="6" hidden="1" customWidth="1"/>
    <col min="259" max="259" width="10.7109375" style="6" customWidth="1"/>
    <col min="260" max="260" width="13.28515625" style="6" customWidth="1"/>
    <col min="261" max="261" width="9.85546875" style="6" customWidth="1"/>
    <col min="262" max="262" width="13.28515625" style="6" customWidth="1"/>
    <col min="263" max="270" width="0" style="6" hidden="1" customWidth="1"/>
    <col min="271" max="271" width="10.140625" style="6" customWidth="1"/>
    <col min="272" max="272" width="13.28515625" style="6" customWidth="1"/>
    <col min="273" max="273" width="10.5703125" style="6" customWidth="1"/>
    <col min="274" max="274" width="13.28515625" style="6" customWidth="1"/>
    <col min="275" max="275" width="11.28515625" style="6" bestFit="1" customWidth="1"/>
    <col min="276" max="276" width="13.28515625" style="6" customWidth="1"/>
    <col min="277" max="277" width="10.5703125" style="6" customWidth="1"/>
    <col min="278" max="278" width="11.85546875" style="6" customWidth="1"/>
    <col min="279" max="279" width="9.7109375" style="6" customWidth="1"/>
    <col min="280" max="280" width="11.28515625" style="6" customWidth="1"/>
    <col min="281" max="499" width="9.140625" style="6"/>
    <col min="500" max="500" width="3.42578125" style="6" customWidth="1"/>
    <col min="501" max="501" width="6.5703125" style="6" customWidth="1"/>
    <col min="502" max="502" width="59.7109375" style="6" customWidth="1"/>
    <col min="503" max="503" width="10.140625" style="6" customWidth="1"/>
    <col min="504" max="504" width="13.28515625" style="6" customWidth="1"/>
    <col min="505" max="505" width="10.140625" style="6" customWidth="1"/>
    <col min="506" max="506" width="13.28515625" style="6" customWidth="1"/>
    <col min="507" max="514" width="0" style="6" hidden="1" customWidth="1"/>
    <col min="515" max="515" width="10.7109375" style="6" customWidth="1"/>
    <col min="516" max="516" width="13.28515625" style="6" customWidth="1"/>
    <col min="517" max="517" width="9.85546875" style="6" customWidth="1"/>
    <col min="518" max="518" width="13.28515625" style="6" customWidth="1"/>
    <col min="519" max="526" width="0" style="6" hidden="1" customWidth="1"/>
    <col min="527" max="527" width="10.140625" style="6" customWidth="1"/>
    <col min="528" max="528" width="13.28515625" style="6" customWidth="1"/>
    <col min="529" max="529" width="10.5703125" style="6" customWidth="1"/>
    <col min="530" max="530" width="13.28515625" style="6" customWidth="1"/>
    <col min="531" max="531" width="11.28515625" style="6" bestFit="1" customWidth="1"/>
    <col min="532" max="532" width="13.28515625" style="6" customWidth="1"/>
    <col min="533" max="533" width="10.5703125" style="6" customWidth="1"/>
    <col min="534" max="534" width="11.85546875" style="6" customWidth="1"/>
    <col min="535" max="535" width="9.7109375" style="6" customWidth="1"/>
    <col min="536" max="536" width="11.28515625" style="6" customWidth="1"/>
    <col min="537" max="755" width="9.140625" style="6"/>
    <col min="756" max="756" width="3.42578125" style="6" customWidth="1"/>
    <col min="757" max="757" width="6.5703125" style="6" customWidth="1"/>
    <col min="758" max="758" width="59.7109375" style="6" customWidth="1"/>
    <col min="759" max="759" width="10.140625" style="6" customWidth="1"/>
    <col min="760" max="760" width="13.28515625" style="6" customWidth="1"/>
    <col min="761" max="761" width="10.140625" style="6" customWidth="1"/>
    <col min="762" max="762" width="13.28515625" style="6" customWidth="1"/>
    <col min="763" max="770" width="0" style="6" hidden="1" customWidth="1"/>
    <col min="771" max="771" width="10.7109375" style="6" customWidth="1"/>
    <col min="772" max="772" width="13.28515625" style="6" customWidth="1"/>
    <col min="773" max="773" width="9.85546875" style="6" customWidth="1"/>
    <col min="774" max="774" width="13.28515625" style="6" customWidth="1"/>
    <col min="775" max="782" width="0" style="6" hidden="1" customWidth="1"/>
    <col min="783" max="783" width="10.140625" style="6" customWidth="1"/>
    <col min="784" max="784" width="13.28515625" style="6" customWidth="1"/>
    <col min="785" max="785" width="10.5703125" style="6" customWidth="1"/>
    <col min="786" max="786" width="13.28515625" style="6" customWidth="1"/>
    <col min="787" max="787" width="11.28515625" style="6" bestFit="1" customWidth="1"/>
    <col min="788" max="788" width="13.28515625" style="6" customWidth="1"/>
    <col min="789" max="789" width="10.5703125" style="6" customWidth="1"/>
    <col min="790" max="790" width="11.85546875" style="6" customWidth="1"/>
    <col min="791" max="791" width="9.7109375" style="6" customWidth="1"/>
    <col min="792" max="792" width="11.28515625" style="6" customWidth="1"/>
    <col min="793" max="1011" width="9.140625" style="6"/>
    <col min="1012" max="1012" width="3.42578125" style="6" customWidth="1"/>
    <col min="1013" max="1013" width="6.5703125" style="6" customWidth="1"/>
    <col min="1014" max="1014" width="59.7109375" style="6" customWidth="1"/>
    <col min="1015" max="1015" width="10.140625" style="6" customWidth="1"/>
    <col min="1016" max="1016" width="13.28515625" style="6" customWidth="1"/>
    <col min="1017" max="1017" width="10.140625" style="6" customWidth="1"/>
    <col min="1018" max="1018" width="13.28515625" style="6" customWidth="1"/>
    <col min="1019" max="1026" width="0" style="6" hidden="1" customWidth="1"/>
    <col min="1027" max="1027" width="10.7109375" style="6" customWidth="1"/>
    <col min="1028" max="1028" width="13.28515625" style="6" customWidth="1"/>
    <col min="1029" max="1029" width="9.85546875" style="6" customWidth="1"/>
    <col min="1030" max="1030" width="13.28515625" style="6" customWidth="1"/>
    <col min="1031" max="1038" width="0" style="6" hidden="1" customWidth="1"/>
    <col min="1039" max="1039" width="10.140625" style="6" customWidth="1"/>
    <col min="1040" max="1040" width="13.28515625" style="6" customWidth="1"/>
    <col min="1041" max="1041" width="10.5703125" style="6" customWidth="1"/>
    <col min="1042" max="1042" width="13.28515625" style="6" customWidth="1"/>
    <col min="1043" max="1043" width="11.28515625" style="6" bestFit="1" customWidth="1"/>
    <col min="1044" max="1044" width="13.28515625" style="6" customWidth="1"/>
    <col min="1045" max="1045" width="10.5703125" style="6" customWidth="1"/>
    <col min="1046" max="1046" width="11.85546875" style="6" customWidth="1"/>
    <col min="1047" max="1047" width="9.7109375" style="6" customWidth="1"/>
    <col min="1048" max="1048" width="11.28515625" style="6" customWidth="1"/>
    <col min="1049" max="1267" width="9.140625" style="6"/>
    <col min="1268" max="1268" width="3.42578125" style="6" customWidth="1"/>
    <col min="1269" max="1269" width="6.5703125" style="6" customWidth="1"/>
    <col min="1270" max="1270" width="59.7109375" style="6" customWidth="1"/>
    <col min="1271" max="1271" width="10.140625" style="6" customWidth="1"/>
    <col min="1272" max="1272" width="13.28515625" style="6" customWidth="1"/>
    <col min="1273" max="1273" width="10.140625" style="6" customWidth="1"/>
    <col min="1274" max="1274" width="13.28515625" style="6" customWidth="1"/>
    <col min="1275" max="1282" width="0" style="6" hidden="1" customWidth="1"/>
    <col min="1283" max="1283" width="10.7109375" style="6" customWidth="1"/>
    <col min="1284" max="1284" width="13.28515625" style="6" customWidth="1"/>
    <col min="1285" max="1285" width="9.85546875" style="6" customWidth="1"/>
    <col min="1286" max="1286" width="13.28515625" style="6" customWidth="1"/>
    <col min="1287" max="1294" width="0" style="6" hidden="1" customWidth="1"/>
    <col min="1295" max="1295" width="10.140625" style="6" customWidth="1"/>
    <col min="1296" max="1296" width="13.28515625" style="6" customWidth="1"/>
    <col min="1297" max="1297" width="10.5703125" style="6" customWidth="1"/>
    <col min="1298" max="1298" width="13.28515625" style="6" customWidth="1"/>
    <col min="1299" max="1299" width="11.28515625" style="6" bestFit="1" customWidth="1"/>
    <col min="1300" max="1300" width="13.28515625" style="6" customWidth="1"/>
    <col min="1301" max="1301" width="10.5703125" style="6" customWidth="1"/>
    <col min="1302" max="1302" width="11.85546875" style="6" customWidth="1"/>
    <col min="1303" max="1303" width="9.7109375" style="6" customWidth="1"/>
    <col min="1304" max="1304" width="11.28515625" style="6" customWidth="1"/>
    <col min="1305" max="1523" width="9.140625" style="6"/>
    <col min="1524" max="1524" width="3.42578125" style="6" customWidth="1"/>
    <col min="1525" max="1525" width="6.5703125" style="6" customWidth="1"/>
    <col min="1526" max="1526" width="59.7109375" style="6" customWidth="1"/>
    <col min="1527" max="1527" width="10.140625" style="6" customWidth="1"/>
    <col min="1528" max="1528" width="13.28515625" style="6" customWidth="1"/>
    <col min="1529" max="1529" width="10.140625" style="6" customWidth="1"/>
    <col min="1530" max="1530" width="13.28515625" style="6" customWidth="1"/>
    <col min="1531" max="1538" width="0" style="6" hidden="1" customWidth="1"/>
    <col min="1539" max="1539" width="10.7109375" style="6" customWidth="1"/>
    <col min="1540" max="1540" width="13.28515625" style="6" customWidth="1"/>
    <col min="1541" max="1541" width="9.85546875" style="6" customWidth="1"/>
    <col min="1542" max="1542" width="13.28515625" style="6" customWidth="1"/>
    <col min="1543" max="1550" width="0" style="6" hidden="1" customWidth="1"/>
    <col min="1551" max="1551" width="10.140625" style="6" customWidth="1"/>
    <col min="1552" max="1552" width="13.28515625" style="6" customWidth="1"/>
    <col min="1553" max="1553" width="10.5703125" style="6" customWidth="1"/>
    <col min="1554" max="1554" width="13.28515625" style="6" customWidth="1"/>
    <col min="1555" max="1555" width="11.28515625" style="6" bestFit="1" customWidth="1"/>
    <col min="1556" max="1556" width="13.28515625" style="6" customWidth="1"/>
    <col min="1557" max="1557" width="10.5703125" style="6" customWidth="1"/>
    <col min="1558" max="1558" width="11.85546875" style="6" customWidth="1"/>
    <col min="1559" max="1559" width="9.7109375" style="6" customWidth="1"/>
    <col min="1560" max="1560" width="11.28515625" style="6" customWidth="1"/>
    <col min="1561" max="1779" width="9.140625" style="6"/>
    <col min="1780" max="1780" width="3.42578125" style="6" customWidth="1"/>
    <col min="1781" max="1781" width="6.5703125" style="6" customWidth="1"/>
    <col min="1782" max="1782" width="59.7109375" style="6" customWidth="1"/>
    <col min="1783" max="1783" width="10.140625" style="6" customWidth="1"/>
    <col min="1784" max="1784" width="13.28515625" style="6" customWidth="1"/>
    <col min="1785" max="1785" width="10.140625" style="6" customWidth="1"/>
    <col min="1786" max="1786" width="13.28515625" style="6" customWidth="1"/>
    <col min="1787" max="1794" width="0" style="6" hidden="1" customWidth="1"/>
    <col min="1795" max="1795" width="10.7109375" style="6" customWidth="1"/>
    <col min="1796" max="1796" width="13.28515625" style="6" customWidth="1"/>
    <col min="1797" max="1797" width="9.85546875" style="6" customWidth="1"/>
    <col min="1798" max="1798" width="13.28515625" style="6" customWidth="1"/>
    <col min="1799" max="1806" width="0" style="6" hidden="1" customWidth="1"/>
    <col min="1807" max="1807" width="10.140625" style="6" customWidth="1"/>
    <col min="1808" max="1808" width="13.28515625" style="6" customWidth="1"/>
    <col min="1809" max="1809" width="10.5703125" style="6" customWidth="1"/>
    <col min="1810" max="1810" width="13.28515625" style="6" customWidth="1"/>
    <col min="1811" max="1811" width="11.28515625" style="6" bestFit="1" customWidth="1"/>
    <col min="1812" max="1812" width="13.28515625" style="6" customWidth="1"/>
    <col min="1813" max="1813" width="10.5703125" style="6" customWidth="1"/>
    <col min="1814" max="1814" width="11.85546875" style="6" customWidth="1"/>
    <col min="1815" max="1815" width="9.7109375" style="6" customWidth="1"/>
    <col min="1816" max="1816" width="11.28515625" style="6" customWidth="1"/>
    <col min="1817" max="2035" width="9.140625" style="6"/>
    <col min="2036" max="2036" width="3.42578125" style="6" customWidth="1"/>
    <col min="2037" max="2037" width="6.5703125" style="6" customWidth="1"/>
    <col min="2038" max="2038" width="59.7109375" style="6" customWidth="1"/>
    <col min="2039" max="2039" width="10.140625" style="6" customWidth="1"/>
    <col min="2040" max="2040" width="13.28515625" style="6" customWidth="1"/>
    <col min="2041" max="2041" width="10.140625" style="6" customWidth="1"/>
    <col min="2042" max="2042" width="13.28515625" style="6" customWidth="1"/>
    <col min="2043" max="2050" width="0" style="6" hidden="1" customWidth="1"/>
    <col min="2051" max="2051" width="10.7109375" style="6" customWidth="1"/>
    <col min="2052" max="2052" width="13.28515625" style="6" customWidth="1"/>
    <col min="2053" max="2053" width="9.85546875" style="6" customWidth="1"/>
    <col min="2054" max="2054" width="13.28515625" style="6" customWidth="1"/>
    <col min="2055" max="2062" width="0" style="6" hidden="1" customWidth="1"/>
    <col min="2063" max="2063" width="10.140625" style="6" customWidth="1"/>
    <col min="2064" max="2064" width="13.28515625" style="6" customWidth="1"/>
    <col min="2065" max="2065" width="10.5703125" style="6" customWidth="1"/>
    <col min="2066" max="2066" width="13.28515625" style="6" customWidth="1"/>
    <col min="2067" max="2067" width="11.28515625" style="6" bestFit="1" customWidth="1"/>
    <col min="2068" max="2068" width="13.28515625" style="6" customWidth="1"/>
    <col min="2069" max="2069" width="10.5703125" style="6" customWidth="1"/>
    <col min="2070" max="2070" width="11.85546875" style="6" customWidth="1"/>
    <col min="2071" max="2071" width="9.7109375" style="6" customWidth="1"/>
    <col min="2072" max="2072" width="11.28515625" style="6" customWidth="1"/>
    <col min="2073" max="2291" width="9.140625" style="6"/>
    <col min="2292" max="2292" width="3.42578125" style="6" customWidth="1"/>
    <col min="2293" max="2293" width="6.5703125" style="6" customWidth="1"/>
    <col min="2294" max="2294" width="59.7109375" style="6" customWidth="1"/>
    <col min="2295" max="2295" width="10.140625" style="6" customWidth="1"/>
    <col min="2296" max="2296" width="13.28515625" style="6" customWidth="1"/>
    <col min="2297" max="2297" width="10.140625" style="6" customWidth="1"/>
    <col min="2298" max="2298" width="13.28515625" style="6" customWidth="1"/>
    <col min="2299" max="2306" width="0" style="6" hidden="1" customWidth="1"/>
    <col min="2307" max="2307" width="10.7109375" style="6" customWidth="1"/>
    <col min="2308" max="2308" width="13.28515625" style="6" customWidth="1"/>
    <col min="2309" max="2309" width="9.85546875" style="6" customWidth="1"/>
    <col min="2310" max="2310" width="13.28515625" style="6" customWidth="1"/>
    <col min="2311" max="2318" width="0" style="6" hidden="1" customWidth="1"/>
    <col min="2319" max="2319" width="10.140625" style="6" customWidth="1"/>
    <col min="2320" max="2320" width="13.28515625" style="6" customWidth="1"/>
    <col min="2321" max="2321" width="10.5703125" style="6" customWidth="1"/>
    <col min="2322" max="2322" width="13.28515625" style="6" customWidth="1"/>
    <col min="2323" max="2323" width="11.28515625" style="6" bestFit="1" customWidth="1"/>
    <col min="2324" max="2324" width="13.28515625" style="6" customWidth="1"/>
    <col min="2325" max="2325" width="10.5703125" style="6" customWidth="1"/>
    <col min="2326" max="2326" width="11.85546875" style="6" customWidth="1"/>
    <col min="2327" max="2327" width="9.7109375" style="6" customWidth="1"/>
    <col min="2328" max="2328" width="11.28515625" style="6" customWidth="1"/>
    <col min="2329" max="2547" width="9.140625" style="6"/>
    <col min="2548" max="2548" width="3.42578125" style="6" customWidth="1"/>
    <col min="2549" max="2549" width="6.5703125" style="6" customWidth="1"/>
    <col min="2550" max="2550" width="59.7109375" style="6" customWidth="1"/>
    <col min="2551" max="2551" width="10.140625" style="6" customWidth="1"/>
    <col min="2552" max="2552" width="13.28515625" style="6" customWidth="1"/>
    <col min="2553" max="2553" width="10.140625" style="6" customWidth="1"/>
    <col min="2554" max="2554" width="13.28515625" style="6" customWidth="1"/>
    <col min="2555" max="2562" width="0" style="6" hidden="1" customWidth="1"/>
    <col min="2563" max="2563" width="10.7109375" style="6" customWidth="1"/>
    <col min="2564" max="2564" width="13.28515625" style="6" customWidth="1"/>
    <col min="2565" max="2565" width="9.85546875" style="6" customWidth="1"/>
    <col min="2566" max="2566" width="13.28515625" style="6" customWidth="1"/>
    <col min="2567" max="2574" width="0" style="6" hidden="1" customWidth="1"/>
    <col min="2575" max="2575" width="10.140625" style="6" customWidth="1"/>
    <col min="2576" max="2576" width="13.28515625" style="6" customWidth="1"/>
    <col min="2577" max="2577" width="10.5703125" style="6" customWidth="1"/>
    <col min="2578" max="2578" width="13.28515625" style="6" customWidth="1"/>
    <col min="2579" max="2579" width="11.28515625" style="6" bestFit="1" customWidth="1"/>
    <col min="2580" max="2580" width="13.28515625" style="6" customWidth="1"/>
    <col min="2581" max="2581" width="10.5703125" style="6" customWidth="1"/>
    <col min="2582" max="2582" width="11.85546875" style="6" customWidth="1"/>
    <col min="2583" max="2583" width="9.7109375" style="6" customWidth="1"/>
    <col min="2584" max="2584" width="11.28515625" style="6" customWidth="1"/>
    <col min="2585" max="2803" width="9.140625" style="6"/>
    <col min="2804" max="2804" width="3.42578125" style="6" customWidth="1"/>
    <col min="2805" max="2805" width="6.5703125" style="6" customWidth="1"/>
    <col min="2806" max="2806" width="59.7109375" style="6" customWidth="1"/>
    <col min="2807" max="2807" width="10.140625" style="6" customWidth="1"/>
    <col min="2808" max="2808" width="13.28515625" style="6" customWidth="1"/>
    <col min="2809" max="2809" width="10.140625" style="6" customWidth="1"/>
    <col min="2810" max="2810" width="13.28515625" style="6" customWidth="1"/>
    <col min="2811" max="2818" width="0" style="6" hidden="1" customWidth="1"/>
    <col min="2819" max="2819" width="10.7109375" style="6" customWidth="1"/>
    <col min="2820" max="2820" width="13.28515625" style="6" customWidth="1"/>
    <col min="2821" max="2821" width="9.85546875" style="6" customWidth="1"/>
    <col min="2822" max="2822" width="13.28515625" style="6" customWidth="1"/>
    <col min="2823" max="2830" width="0" style="6" hidden="1" customWidth="1"/>
    <col min="2831" max="2831" width="10.140625" style="6" customWidth="1"/>
    <col min="2832" max="2832" width="13.28515625" style="6" customWidth="1"/>
    <col min="2833" max="2833" width="10.5703125" style="6" customWidth="1"/>
    <col min="2834" max="2834" width="13.28515625" style="6" customWidth="1"/>
    <col min="2835" max="2835" width="11.28515625" style="6" bestFit="1" customWidth="1"/>
    <col min="2836" max="2836" width="13.28515625" style="6" customWidth="1"/>
    <col min="2837" max="2837" width="10.5703125" style="6" customWidth="1"/>
    <col min="2838" max="2838" width="11.85546875" style="6" customWidth="1"/>
    <col min="2839" max="2839" width="9.7109375" style="6" customWidth="1"/>
    <col min="2840" max="2840" width="11.28515625" style="6" customWidth="1"/>
    <col min="2841" max="3059" width="9.140625" style="6"/>
    <col min="3060" max="3060" width="3.42578125" style="6" customWidth="1"/>
    <col min="3061" max="3061" width="6.5703125" style="6" customWidth="1"/>
    <col min="3062" max="3062" width="59.7109375" style="6" customWidth="1"/>
    <col min="3063" max="3063" width="10.140625" style="6" customWidth="1"/>
    <col min="3064" max="3064" width="13.28515625" style="6" customWidth="1"/>
    <col min="3065" max="3065" width="10.140625" style="6" customWidth="1"/>
    <col min="3066" max="3066" width="13.28515625" style="6" customWidth="1"/>
    <col min="3067" max="3074" width="0" style="6" hidden="1" customWidth="1"/>
    <col min="3075" max="3075" width="10.7109375" style="6" customWidth="1"/>
    <col min="3076" max="3076" width="13.28515625" style="6" customWidth="1"/>
    <col min="3077" max="3077" width="9.85546875" style="6" customWidth="1"/>
    <col min="3078" max="3078" width="13.28515625" style="6" customWidth="1"/>
    <col min="3079" max="3086" width="0" style="6" hidden="1" customWidth="1"/>
    <col min="3087" max="3087" width="10.140625" style="6" customWidth="1"/>
    <col min="3088" max="3088" width="13.28515625" style="6" customWidth="1"/>
    <col min="3089" max="3089" width="10.5703125" style="6" customWidth="1"/>
    <col min="3090" max="3090" width="13.28515625" style="6" customWidth="1"/>
    <col min="3091" max="3091" width="11.28515625" style="6" bestFit="1" customWidth="1"/>
    <col min="3092" max="3092" width="13.28515625" style="6" customWidth="1"/>
    <col min="3093" max="3093" width="10.5703125" style="6" customWidth="1"/>
    <col min="3094" max="3094" width="11.85546875" style="6" customWidth="1"/>
    <col min="3095" max="3095" width="9.7109375" style="6" customWidth="1"/>
    <col min="3096" max="3096" width="11.28515625" style="6" customWidth="1"/>
    <col min="3097" max="3315" width="9.140625" style="6"/>
    <col min="3316" max="3316" width="3.42578125" style="6" customWidth="1"/>
    <col min="3317" max="3317" width="6.5703125" style="6" customWidth="1"/>
    <col min="3318" max="3318" width="59.7109375" style="6" customWidth="1"/>
    <col min="3319" max="3319" width="10.140625" style="6" customWidth="1"/>
    <col min="3320" max="3320" width="13.28515625" style="6" customWidth="1"/>
    <col min="3321" max="3321" width="10.140625" style="6" customWidth="1"/>
    <col min="3322" max="3322" width="13.28515625" style="6" customWidth="1"/>
    <col min="3323" max="3330" width="0" style="6" hidden="1" customWidth="1"/>
    <col min="3331" max="3331" width="10.7109375" style="6" customWidth="1"/>
    <col min="3332" max="3332" width="13.28515625" style="6" customWidth="1"/>
    <col min="3333" max="3333" width="9.85546875" style="6" customWidth="1"/>
    <col min="3334" max="3334" width="13.28515625" style="6" customWidth="1"/>
    <col min="3335" max="3342" width="0" style="6" hidden="1" customWidth="1"/>
    <col min="3343" max="3343" width="10.140625" style="6" customWidth="1"/>
    <col min="3344" max="3344" width="13.28515625" style="6" customWidth="1"/>
    <col min="3345" max="3345" width="10.5703125" style="6" customWidth="1"/>
    <col min="3346" max="3346" width="13.28515625" style="6" customWidth="1"/>
    <col min="3347" max="3347" width="11.28515625" style="6" bestFit="1" customWidth="1"/>
    <col min="3348" max="3348" width="13.28515625" style="6" customWidth="1"/>
    <col min="3349" max="3349" width="10.5703125" style="6" customWidth="1"/>
    <col min="3350" max="3350" width="11.85546875" style="6" customWidth="1"/>
    <col min="3351" max="3351" width="9.7109375" style="6" customWidth="1"/>
    <col min="3352" max="3352" width="11.28515625" style="6" customWidth="1"/>
    <col min="3353" max="3571" width="9.140625" style="6"/>
    <col min="3572" max="3572" width="3.42578125" style="6" customWidth="1"/>
    <col min="3573" max="3573" width="6.5703125" style="6" customWidth="1"/>
    <col min="3574" max="3574" width="59.7109375" style="6" customWidth="1"/>
    <col min="3575" max="3575" width="10.140625" style="6" customWidth="1"/>
    <col min="3576" max="3576" width="13.28515625" style="6" customWidth="1"/>
    <col min="3577" max="3577" width="10.140625" style="6" customWidth="1"/>
    <col min="3578" max="3578" width="13.28515625" style="6" customWidth="1"/>
    <col min="3579" max="3586" width="0" style="6" hidden="1" customWidth="1"/>
    <col min="3587" max="3587" width="10.7109375" style="6" customWidth="1"/>
    <col min="3588" max="3588" width="13.28515625" style="6" customWidth="1"/>
    <col min="3589" max="3589" width="9.85546875" style="6" customWidth="1"/>
    <col min="3590" max="3590" width="13.28515625" style="6" customWidth="1"/>
    <col min="3591" max="3598" width="0" style="6" hidden="1" customWidth="1"/>
    <col min="3599" max="3599" width="10.140625" style="6" customWidth="1"/>
    <col min="3600" max="3600" width="13.28515625" style="6" customWidth="1"/>
    <col min="3601" max="3601" width="10.5703125" style="6" customWidth="1"/>
    <col min="3602" max="3602" width="13.28515625" style="6" customWidth="1"/>
    <col min="3603" max="3603" width="11.28515625" style="6" bestFit="1" customWidth="1"/>
    <col min="3604" max="3604" width="13.28515625" style="6" customWidth="1"/>
    <col min="3605" max="3605" width="10.5703125" style="6" customWidth="1"/>
    <col min="3606" max="3606" width="11.85546875" style="6" customWidth="1"/>
    <col min="3607" max="3607" width="9.7109375" style="6" customWidth="1"/>
    <col min="3608" max="3608" width="11.28515625" style="6" customWidth="1"/>
    <col min="3609" max="3827" width="9.140625" style="6"/>
    <col min="3828" max="3828" width="3.42578125" style="6" customWidth="1"/>
    <col min="3829" max="3829" width="6.5703125" style="6" customWidth="1"/>
    <col min="3830" max="3830" width="59.7109375" style="6" customWidth="1"/>
    <col min="3831" max="3831" width="10.140625" style="6" customWidth="1"/>
    <col min="3832" max="3832" width="13.28515625" style="6" customWidth="1"/>
    <col min="3833" max="3833" width="10.140625" style="6" customWidth="1"/>
    <col min="3834" max="3834" width="13.28515625" style="6" customWidth="1"/>
    <col min="3835" max="3842" width="0" style="6" hidden="1" customWidth="1"/>
    <col min="3843" max="3843" width="10.7109375" style="6" customWidth="1"/>
    <col min="3844" max="3844" width="13.28515625" style="6" customWidth="1"/>
    <col min="3845" max="3845" width="9.85546875" style="6" customWidth="1"/>
    <col min="3846" max="3846" width="13.28515625" style="6" customWidth="1"/>
    <col min="3847" max="3854" width="0" style="6" hidden="1" customWidth="1"/>
    <col min="3855" max="3855" width="10.140625" style="6" customWidth="1"/>
    <col min="3856" max="3856" width="13.28515625" style="6" customWidth="1"/>
    <col min="3857" max="3857" width="10.5703125" style="6" customWidth="1"/>
    <col min="3858" max="3858" width="13.28515625" style="6" customWidth="1"/>
    <col min="3859" max="3859" width="11.28515625" style="6" bestFit="1" customWidth="1"/>
    <col min="3860" max="3860" width="13.28515625" style="6" customWidth="1"/>
    <col min="3861" max="3861" width="10.5703125" style="6" customWidth="1"/>
    <col min="3862" max="3862" width="11.85546875" style="6" customWidth="1"/>
    <col min="3863" max="3863" width="9.7109375" style="6" customWidth="1"/>
    <col min="3864" max="3864" width="11.28515625" style="6" customWidth="1"/>
    <col min="3865" max="4083" width="9.140625" style="6"/>
    <col min="4084" max="4084" width="3.42578125" style="6" customWidth="1"/>
    <col min="4085" max="4085" width="6.5703125" style="6" customWidth="1"/>
    <col min="4086" max="4086" width="59.7109375" style="6" customWidth="1"/>
    <col min="4087" max="4087" width="10.140625" style="6" customWidth="1"/>
    <col min="4088" max="4088" width="13.28515625" style="6" customWidth="1"/>
    <col min="4089" max="4089" width="10.140625" style="6" customWidth="1"/>
    <col min="4090" max="4090" width="13.28515625" style="6" customWidth="1"/>
    <col min="4091" max="4098" width="0" style="6" hidden="1" customWidth="1"/>
    <col min="4099" max="4099" width="10.7109375" style="6" customWidth="1"/>
    <col min="4100" max="4100" width="13.28515625" style="6" customWidth="1"/>
    <col min="4101" max="4101" width="9.85546875" style="6" customWidth="1"/>
    <col min="4102" max="4102" width="13.28515625" style="6" customWidth="1"/>
    <col min="4103" max="4110" width="0" style="6" hidden="1" customWidth="1"/>
    <col min="4111" max="4111" width="10.140625" style="6" customWidth="1"/>
    <col min="4112" max="4112" width="13.28515625" style="6" customWidth="1"/>
    <col min="4113" max="4113" width="10.5703125" style="6" customWidth="1"/>
    <col min="4114" max="4114" width="13.28515625" style="6" customWidth="1"/>
    <col min="4115" max="4115" width="11.28515625" style="6" bestFit="1" customWidth="1"/>
    <col min="4116" max="4116" width="13.28515625" style="6" customWidth="1"/>
    <col min="4117" max="4117" width="10.5703125" style="6" customWidth="1"/>
    <col min="4118" max="4118" width="11.85546875" style="6" customWidth="1"/>
    <col min="4119" max="4119" width="9.7109375" style="6" customWidth="1"/>
    <col min="4120" max="4120" width="11.28515625" style="6" customWidth="1"/>
    <col min="4121" max="4339" width="9.140625" style="6"/>
    <col min="4340" max="4340" width="3.42578125" style="6" customWidth="1"/>
    <col min="4341" max="4341" width="6.5703125" style="6" customWidth="1"/>
    <col min="4342" max="4342" width="59.7109375" style="6" customWidth="1"/>
    <col min="4343" max="4343" width="10.140625" style="6" customWidth="1"/>
    <col min="4344" max="4344" width="13.28515625" style="6" customWidth="1"/>
    <col min="4345" max="4345" width="10.140625" style="6" customWidth="1"/>
    <col min="4346" max="4346" width="13.28515625" style="6" customWidth="1"/>
    <col min="4347" max="4354" width="0" style="6" hidden="1" customWidth="1"/>
    <col min="4355" max="4355" width="10.7109375" style="6" customWidth="1"/>
    <col min="4356" max="4356" width="13.28515625" style="6" customWidth="1"/>
    <col min="4357" max="4357" width="9.85546875" style="6" customWidth="1"/>
    <col min="4358" max="4358" width="13.28515625" style="6" customWidth="1"/>
    <col min="4359" max="4366" width="0" style="6" hidden="1" customWidth="1"/>
    <col min="4367" max="4367" width="10.140625" style="6" customWidth="1"/>
    <col min="4368" max="4368" width="13.28515625" style="6" customWidth="1"/>
    <col min="4369" max="4369" width="10.5703125" style="6" customWidth="1"/>
    <col min="4370" max="4370" width="13.28515625" style="6" customWidth="1"/>
    <col min="4371" max="4371" width="11.28515625" style="6" bestFit="1" customWidth="1"/>
    <col min="4372" max="4372" width="13.28515625" style="6" customWidth="1"/>
    <col min="4373" max="4373" width="10.5703125" style="6" customWidth="1"/>
    <col min="4374" max="4374" width="11.85546875" style="6" customWidth="1"/>
    <col min="4375" max="4375" width="9.7109375" style="6" customWidth="1"/>
    <col min="4376" max="4376" width="11.28515625" style="6" customWidth="1"/>
    <col min="4377" max="4595" width="9.140625" style="6"/>
    <col min="4596" max="4596" width="3.42578125" style="6" customWidth="1"/>
    <col min="4597" max="4597" width="6.5703125" style="6" customWidth="1"/>
    <col min="4598" max="4598" width="59.7109375" style="6" customWidth="1"/>
    <col min="4599" max="4599" width="10.140625" style="6" customWidth="1"/>
    <col min="4600" max="4600" width="13.28515625" style="6" customWidth="1"/>
    <col min="4601" max="4601" width="10.140625" style="6" customWidth="1"/>
    <col min="4602" max="4602" width="13.28515625" style="6" customWidth="1"/>
    <col min="4603" max="4610" width="0" style="6" hidden="1" customWidth="1"/>
    <col min="4611" max="4611" width="10.7109375" style="6" customWidth="1"/>
    <col min="4612" max="4612" width="13.28515625" style="6" customWidth="1"/>
    <col min="4613" max="4613" width="9.85546875" style="6" customWidth="1"/>
    <col min="4614" max="4614" width="13.28515625" style="6" customWidth="1"/>
    <col min="4615" max="4622" width="0" style="6" hidden="1" customWidth="1"/>
    <col min="4623" max="4623" width="10.140625" style="6" customWidth="1"/>
    <col min="4624" max="4624" width="13.28515625" style="6" customWidth="1"/>
    <col min="4625" max="4625" width="10.5703125" style="6" customWidth="1"/>
    <col min="4626" max="4626" width="13.28515625" style="6" customWidth="1"/>
    <col min="4627" max="4627" width="11.28515625" style="6" bestFit="1" customWidth="1"/>
    <col min="4628" max="4628" width="13.28515625" style="6" customWidth="1"/>
    <col min="4629" max="4629" width="10.5703125" style="6" customWidth="1"/>
    <col min="4630" max="4630" width="11.85546875" style="6" customWidth="1"/>
    <col min="4631" max="4631" width="9.7109375" style="6" customWidth="1"/>
    <col min="4632" max="4632" width="11.28515625" style="6" customWidth="1"/>
    <col min="4633" max="4851" width="9.140625" style="6"/>
    <col min="4852" max="4852" width="3.42578125" style="6" customWidth="1"/>
    <col min="4853" max="4853" width="6.5703125" style="6" customWidth="1"/>
    <col min="4854" max="4854" width="59.7109375" style="6" customWidth="1"/>
    <col min="4855" max="4855" width="10.140625" style="6" customWidth="1"/>
    <col min="4856" max="4856" width="13.28515625" style="6" customWidth="1"/>
    <col min="4857" max="4857" width="10.140625" style="6" customWidth="1"/>
    <col min="4858" max="4858" width="13.28515625" style="6" customWidth="1"/>
    <col min="4859" max="4866" width="0" style="6" hidden="1" customWidth="1"/>
    <col min="4867" max="4867" width="10.7109375" style="6" customWidth="1"/>
    <col min="4868" max="4868" width="13.28515625" style="6" customWidth="1"/>
    <col min="4869" max="4869" width="9.85546875" style="6" customWidth="1"/>
    <col min="4870" max="4870" width="13.28515625" style="6" customWidth="1"/>
    <col min="4871" max="4878" width="0" style="6" hidden="1" customWidth="1"/>
    <col min="4879" max="4879" width="10.140625" style="6" customWidth="1"/>
    <col min="4880" max="4880" width="13.28515625" style="6" customWidth="1"/>
    <col min="4881" max="4881" width="10.5703125" style="6" customWidth="1"/>
    <col min="4882" max="4882" width="13.28515625" style="6" customWidth="1"/>
    <col min="4883" max="4883" width="11.28515625" style="6" bestFit="1" customWidth="1"/>
    <col min="4884" max="4884" width="13.28515625" style="6" customWidth="1"/>
    <col min="4885" max="4885" width="10.5703125" style="6" customWidth="1"/>
    <col min="4886" max="4886" width="11.85546875" style="6" customWidth="1"/>
    <col min="4887" max="4887" width="9.7109375" style="6" customWidth="1"/>
    <col min="4888" max="4888" width="11.28515625" style="6" customWidth="1"/>
    <col min="4889" max="5107" width="9.140625" style="6"/>
    <col min="5108" max="5108" width="3.42578125" style="6" customWidth="1"/>
    <col min="5109" max="5109" width="6.5703125" style="6" customWidth="1"/>
    <col min="5110" max="5110" width="59.7109375" style="6" customWidth="1"/>
    <col min="5111" max="5111" width="10.140625" style="6" customWidth="1"/>
    <col min="5112" max="5112" width="13.28515625" style="6" customWidth="1"/>
    <col min="5113" max="5113" width="10.140625" style="6" customWidth="1"/>
    <col min="5114" max="5114" width="13.28515625" style="6" customWidth="1"/>
    <col min="5115" max="5122" width="0" style="6" hidden="1" customWidth="1"/>
    <col min="5123" max="5123" width="10.7109375" style="6" customWidth="1"/>
    <col min="5124" max="5124" width="13.28515625" style="6" customWidth="1"/>
    <col min="5125" max="5125" width="9.85546875" style="6" customWidth="1"/>
    <col min="5126" max="5126" width="13.28515625" style="6" customWidth="1"/>
    <col min="5127" max="5134" width="0" style="6" hidden="1" customWidth="1"/>
    <col min="5135" max="5135" width="10.140625" style="6" customWidth="1"/>
    <col min="5136" max="5136" width="13.28515625" style="6" customWidth="1"/>
    <col min="5137" max="5137" width="10.5703125" style="6" customWidth="1"/>
    <col min="5138" max="5138" width="13.28515625" style="6" customWidth="1"/>
    <col min="5139" max="5139" width="11.28515625" style="6" bestFit="1" customWidth="1"/>
    <col min="5140" max="5140" width="13.28515625" style="6" customWidth="1"/>
    <col min="5141" max="5141" width="10.5703125" style="6" customWidth="1"/>
    <col min="5142" max="5142" width="11.85546875" style="6" customWidth="1"/>
    <col min="5143" max="5143" width="9.7109375" style="6" customWidth="1"/>
    <col min="5144" max="5144" width="11.28515625" style="6" customWidth="1"/>
    <col min="5145" max="5363" width="9.140625" style="6"/>
    <col min="5364" max="5364" width="3.42578125" style="6" customWidth="1"/>
    <col min="5365" max="5365" width="6.5703125" style="6" customWidth="1"/>
    <col min="5366" max="5366" width="59.7109375" style="6" customWidth="1"/>
    <col min="5367" max="5367" width="10.140625" style="6" customWidth="1"/>
    <col min="5368" max="5368" width="13.28515625" style="6" customWidth="1"/>
    <col min="5369" max="5369" width="10.140625" style="6" customWidth="1"/>
    <col min="5370" max="5370" width="13.28515625" style="6" customWidth="1"/>
    <col min="5371" max="5378" width="0" style="6" hidden="1" customWidth="1"/>
    <col min="5379" max="5379" width="10.7109375" style="6" customWidth="1"/>
    <col min="5380" max="5380" width="13.28515625" style="6" customWidth="1"/>
    <col min="5381" max="5381" width="9.85546875" style="6" customWidth="1"/>
    <col min="5382" max="5382" width="13.28515625" style="6" customWidth="1"/>
    <col min="5383" max="5390" width="0" style="6" hidden="1" customWidth="1"/>
    <col min="5391" max="5391" width="10.140625" style="6" customWidth="1"/>
    <col min="5392" max="5392" width="13.28515625" style="6" customWidth="1"/>
    <col min="5393" max="5393" width="10.5703125" style="6" customWidth="1"/>
    <col min="5394" max="5394" width="13.28515625" style="6" customWidth="1"/>
    <col min="5395" max="5395" width="11.28515625" style="6" bestFit="1" customWidth="1"/>
    <col min="5396" max="5396" width="13.28515625" style="6" customWidth="1"/>
    <col min="5397" max="5397" width="10.5703125" style="6" customWidth="1"/>
    <col min="5398" max="5398" width="11.85546875" style="6" customWidth="1"/>
    <col min="5399" max="5399" width="9.7109375" style="6" customWidth="1"/>
    <col min="5400" max="5400" width="11.28515625" style="6" customWidth="1"/>
    <col min="5401" max="5619" width="9.140625" style="6"/>
    <col min="5620" max="5620" width="3.42578125" style="6" customWidth="1"/>
    <col min="5621" max="5621" width="6.5703125" style="6" customWidth="1"/>
    <col min="5622" max="5622" width="59.7109375" style="6" customWidth="1"/>
    <col min="5623" max="5623" width="10.140625" style="6" customWidth="1"/>
    <col min="5624" max="5624" width="13.28515625" style="6" customWidth="1"/>
    <col min="5625" max="5625" width="10.140625" style="6" customWidth="1"/>
    <col min="5626" max="5626" width="13.28515625" style="6" customWidth="1"/>
    <col min="5627" max="5634" width="0" style="6" hidden="1" customWidth="1"/>
    <col min="5635" max="5635" width="10.7109375" style="6" customWidth="1"/>
    <col min="5636" max="5636" width="13.28515625" style="6" customWidth="1"/>
    <col min="5637" max="5637" width="9.85546875" style="6" customWidth="1"/>
    <col min="5638" max="5638" width="13.28515625" style="6" customWidth="1"/>
    <col min="5639" max="5646" width="0" style="6" hidden="1" customWidth="1"/>
    <col min="5647" max="5647" width="10.140625" style="6" customWidth="1"/>
    <col min="5648" max="5648" width="13.28515625" style="6" customWidth="1"/>
    <col min="5649" max="5649" width="10.5703125" style="6" customWidth="1"/>
    <col min="5650" max="5650" width="13.28515625" style="6" customWidth="1"/>
    <col min="5651" max="5651" width="11.28515625" style="6" bestFit="1" customWidth="1"/>
    <col min="5652" max="5652" width="13.28515625" style="6" customWidth="1"/>
    <col min="5653" max="5653" width="10.5703125" style="6" customWidth="1"/>
    <col min="5654" max="5654" width="11.85546875" style="6" customWidth="1"/>
    <col min="5655" max="5655" width="9.7109375" style="6" customWidth="1"/>
    <col min="5656" max="5656" width="11.28515625" style="6" customWidth="1"/>
    <col min="5657" max="5875" width="9.140625" style="6"/>
    <col min="5876" max="5876" width="3.42578125" style="6" customWidth="1"/>
    <col min="5877" max="5877" width="6.5703125" style="6" customWidth="1"/>
    <col min="5878" max="5878" width="59.7109375" style="6" customWidth="1"/>
    <col min="5879" max="5879" width="10.140625" style="6" customWidth="1"/>
    <col min="5880" max="5880" width="13.28515625" style="6" customWidth="1"/>
    <col min="5881" max="5881" width="10.140625" style="6" customWidth="1"/>
    <col min="5882" max="5882" width="13.28515625" style="6" customWidth="1"/>
    <col min="5883" max="5890" width="0" style="6" hidden="1" customWidth="1"/>
    <col min="5891" max="5891" width="10.7109375" style="6" customWidth="1"/>
    <col min="5892" max="5892" width="13.28515625" style="6" customWidth="1"/>
    <col min="5893" max="5893" width="9.85546875" style="6" customWidth="1"/>
    <col min="5894" max="5894" width="13.28515625" style="6" customWidth="1"/>
    <col min="5895" max="5902" width="0" style="6" hidden="1" customWidth="1"/>
    <col min="5903" max="5903" width="10.140625" style="6" customWidth="1"/>
    <col min="5904" max="5904" width="13.28515625" style="6" customWidth="1"/>
    <col min="5905" max="5905" width="10.5703125" style="6" customWidth="1"/>
    <col min="5906" max="5906" width="13.28515625" style="6" customWidth="1"/>
    <col min="5907" max="5907" width="11.28515625" style="6" bestFit="1" customWidth="1"/>
    <col min="5908" max="5908" width="13.28515625" style="6" customWidth="1"/>
    <col min="5909" max="5909" width="10.5703125" style="6" customWidth="1"/>
    <col min="5910" max="5910" width="11.85546875" style="6" customWidth="1"/>
    <col min="5911" max="5911" width="9.7109375" style="6" customWidth="1"/>
    <col min="5912" max="5912" width="11.28515625" style="6" customWidth="1"/>
    <col min="5913" max="6131" width="9.140625" style="6"/>
    <col min="6132" max="6132" width="3.42578125" style="6" customWidth="1"/>
    <col min="6133" max="6133" width="6.5703125" style="6" customWidth="1"/>
    <col min="6134" max="6134" width="59.7109375" style="6" customWidth="1"/>
    <col min="6135" max="6135" width="10.140625" style="6" customWidth="1"/>
    <col min="6136" max="6136" width="13.28515625" style="6" customWidth="1"/>
    <col min="6137" max="6137" width="10.140625" style="6" customWidth="1"/>
    <col min="6138" max="6138" width="13.28515625" style="6" customWidth="1"/>
    <col min="6139" max="6146" width="0" style="6" hidden="1" customWidth="1"/>
    <col min="6147" max="6147" width="10.7109375" style="6" customWidth="1"/>
    <col min="6148" max="6148" width="13.28515625" style="6" customWidth="1"/>
    <col min="6149" max="6149" width="9.85546875" style="6" customWidth="1"/>
    <col min="6150" max="6150" width="13.28515625" style="6" customWidth="1"/>
    <col min="6151" max="6158" width="0" style="6" hidden="1" customWidth="1"/>
    <col min="6159" max="6159" width="10.140625" style="6" customWidth="1"/>
    <col min="6160" max="6160" width="13.28515625" style="6" customWidth="1"/>
    <col min="6161" max="6161" width="10.5703125" style="6" customWidth="1"/>
    <col min="6162" max="6162" width="13.28515625" style="6" customWidth="1"/>
    <col min="6163" max="6163" width="11.28515625" style="6" bestFit="1" customWidth="1"/>
    <col min="6164" max="6164" width="13.28515625" style="6" customWidth="1"/>
    <col min="6165" max="6165" width="10.5703125" style="6" customWidth="1"/>
    <col min="6166" max="6166" width="11.85546875" style="6" customWidth="1"/>
    <col min="6167" max="6167" width="9.7109375" style="6" customWidth="1"/>
    <col min="6168" max="6168" width="11.28515625" style="6" customWidth="1"/>
    <col min="6169" max="6387" width="9.140625" style="6"/>
    <col min="6388" max="6388" width="3.42578125" style="6" customWidth="1"/>
    <col min="6389" max="6389" width="6.5703125" style="6" customWidth="1"/>
    <col min="6390" max="6390" width="59.7109375" style="6" customWidth="1"/>
    <col min="6391" max="6391" width="10.140625" style="6" customWidth="1"/>
    <col min="6392" max="6392" width="13.28515625" style="6" customWidth="1"/>
    <col min="6393" max="6393" width="10.140625" style="6" customWidth="1"/>
    <col min="6394" max="6394" width="13.28515625" style="6" customWidth="1"/>
    <col min="6395" max="6402" width="0" style="6" hidden="1" customWidth="1"/>
    <col min="6403" max="6403" width="10.7109375" style="6" customWidth="1"/>
    <col min="6404" max="6404" width="13.28515625" style="6" customWidth="1"/>
    <col min="6405" max="6405" width="9.85546875" style="6" customWidth="1"/>
    <col min="6406" max="6406" width="13.28515625" style="6" customWidth="1"/>
    <col min="6407" max="6414" width="0" style="6" hidden="1" customWidth="1"/>
    <col min="6415" max="6415" width="10.140625" style="6" customWidth="1"/>
    <col min="6416" max="6416" width="13.28515625" style="6" customWidth="1"/>
    <col min="6417" max="6417" width="10.5703125" style="6" customWidth="1"/>
    <col min="6418" max="6418" width="13.28515625" style="6" customWidth="1"/>
    <col min="6419" max="6419" width="11.28515625" style="6" bestFit="1" customWidth="1"/>
    <col min="6420" max="6420" width="13.28515625" style="6" customWidth="1"/>
    <col min="6421" max="6421" width="10.5703125" style="6" customWidth="1"/>
    <col min="6422" max="6422" width="11.85546875" style="6" customWidth="1"/>
    <col min="6423" max="6423" width="9.7109375" style="6" customWidth="1"/>
    <col min="6424" max="6424" width="11.28515625" style="6" customWidth="1"/>
    <col min="6425" max="6643" width="9.140625" style="6"/>
    <col min="6644" max="6644" width="3.42578125" style="6" customWidth="1"/>
    <col min="6645" max="6645" width="6.5703125" style="6" customWidth="1"/>
    <col min="6646" max="6646" width="59.7109375" style="6" customWidth="1"/>
    <col min="6647" max="6647" width="10.140625" style="6" customWidth="1"/>
    <col min="6648" max="6648" width="13.28515625" style="6" customWidth="1"/>
    <col min="6649" max="6649" width="10.140625" style="6" customWidth="1"/>
    <col min="6650" max="6650" width="13.28515625" style="6" customWidth="1"/>
    <col min="6651" max="6658" width="0" style="6" hidden="1" customWidth="1"/>
    <col min="6659" max="6659" width="10.7109375" style="6" customWidth="1"/>
    <col min="6660" max="6660" width="13.28515625" style="6" customWidth="1"/>
    <col min="6661" max="6661" width="9.85546875" style="6" customWidth="1"/>
    <col min="6662" max="6662" width="13.28515625" style="6" customWidth="1"/>
    <col min="6663" max="6670" width="0" style="6" hidden="1" customWidth="1"/>
    <col min="6671" max="6671" width="10.140625" style="6" customWidth="1"/>
    <col min="6672" max="6672" width="13.28515625" style="6" customWidth="1"/>
    <col min="6673" max="6673" width="10.5703125" style="6" customWidth="1"/>
    <col min="6674" max="6674" width="13.28515625" style="6" customWidth="1"/>
    <col min="6675" max="6675" width="11.28515625" style="6" bestFit="1" customWidth="1"/>
    <col min="6676" max="6676" width="13.28515625" style="6" customWidth="1"/>
    <col min="6677" max="6677" width="10.5703125" style="6" customWidth="1"/>
    <col min="6678" max="6678" width="11.85546875" style="6" customWidth="1"/>
    <col min="6679" max="6679" width="9.7109375" style="6" customWidth="1"/>
    <col min="6680" max="6680" width="11.28515625" style="6" customWidth="1"/>
    <col min="6681" max="6899" width="9.140625" style="6"/>
    <col min="6900" max="6900" width="3.42578125" style="6" customWidth="1"/>
    <col min="6901" max="6901" width="6.5703125" style="6" customWidth="1"/>
    <col min="6902" max="6902" width="59.7109375" style="6" customWidth="1"/>
    <col min="6903" max="6903" width="10.140625" style="6" customWidth="1"/>
    <col min="6904" max="6904" width="13.28515625" style="6" customWidth="1"/>
    <col min="6905" max="6905" width="10.140625" style="6" customWidth="1"/>
    <col min="6906" max="6906" width="13.28515625" style="6" customWidth="1"/>
    <col min="6907" max="6914" width="0" style="6" hidden="1" customWidth="1"/>
    <col min="6915" max="6915" width="10.7109375" style="6" customWidth="1"/>
    <col min="6916" max="6916" width="13.28515625" style="6" customWidth="1"/>
    <col min="6917" max="6917" width="9.85546875" style="6" customWidth="1"/>
    <col min="6918" max="6918" width="13.28515625" style="6" customWidth="1"/>
    <col min="6919" max="6926" width="0" style="6" hidden="1" customWidth="1"/>
    <col min="6927" max="6927" width="10.140625" style="6" customWidth="1"/>
    <col min="6928" max="6928" width="13.28515625" style="6" customWidth="1"/>
    <col min="6929" max="6929" width="10.5703125" style="6" customWidth="1"/>
    <col min="6930" max="6930" width="13.28515625" style="6" customWidth="1"/>
    <col min="6931" max="6931" width="11.28515625" style="6" bestFit="1" customWidth="1"/>
    <col min="6932" max="6932" width="13.28515625" style="6" customWidth="1"/>
    <col min="6933" max="6933" width="10.5703125" style="6" customWidth="1"/>
    <col min="6934" max="6934" width="11.85546875" style="6" customWidth="1"/>
    <col min="6935" max="6935" width="9.7109375" style="6" customWidth="1"/>
    <col min="6936" max="6936" width="11.28515625" style="6" customWidth="1"/>
    <col min="6937" max="7155" width="9.140625" style="6"/>
    <col min="7156" max="7156" width="3.42578125" style="6" customWidth="1"/>
    <col min="7157" max="7157" width="6.5703125" style="6" customWidth="1"/>
    <col min="7158" max="7158" width="59.7109375" style="6" customWidth="1"/>
    <col min="7159" max="7159" width="10.140625" style="6" customWidth="1"/>
    <col min="7160" max="7160" width="13.28515625" style="6" customWidth="1"/>
    <col min="7161" max="7161" width="10.140625" style="6" customWidth="1"/>
    <col min="7162" max="7162" width="13.28515625" style="6" customWidth="1"/>
    <col min="7163" max="7170" width="0" style="6" hidden="1" customWidth="1"/>
    <col min="7171" max="7171" width="10.7109375" style="6" customWidth="1"/>
    <col min="7172" max="7172" width="13.28515625" style="6" customWidth="1"/>
    <col min="7173" max="7173" width="9.85546875" style="6" customWidth="1"/>
    <col min="7174" max="7174" width="13.28515625" style="6" customWidth="1"/>
    <col min="7175" max="7182" width="0" style="6" hidden="1" customWidth="1"/>
    <col min="7183" max="7183" width="10.140625" style="6" customWidth="1"/>
    <col min="7184" max="7184" width="13.28515625" style="6" customWidth="1"/>
    <col min="7185" max="7185" width="10.5703125" style="6" customWidth="1"/>
    <col min="7186" max="7186" width="13.28515625" style="6" customWidth="1"/>
    <col min="7187" max="7187" width="11.28515625" style="6" bestFit="1" customWidth="1"/>
    <col min="7188" max="7188" width="13.28515625" style="6" customWidth="1"/>
    <col min="7189" max="7189" width="10.5703125" style="6" customWidth="1"/>
    <col min="7190" max="7190" width="11.85546875" style="6" customWidth="1"/>
    <col min="7191" max="7191" width="9.7109375" style="6" customWidth="1"/>
    <col min="7192" max="7192" width="11.28515625" style="6" customWidth="1"/>
    <col min="7193" max="7411" width="9.140625" style="6"/>
    <col min="7412" max="7412" width="3.42578125" style="6" customWidth="1"/>
    <col min="7413" max="7413" width="6.5703125" style="6" customWidth="1"/>
    <col min="7414" max="7414" width="59.7109375" style="6" customWidth="1"/>
    <col min="7415" max="7415" width="10.140625" style="6" customWidth="1"/>
    <col min="7416" max="7416" width="13.28515625" style="6" customWidth="1"/>
    <col min="7417" max="7417" width="10.140625" style="6" customWidth="1"/>
    <col min="7418" max="7418" width="13.28515625" style="6" customWidth="1"/>
    <col min="7419" max="7426" width="0" style="6" hidden="1" customWidth="1"/>
    <col min="7427" max="7427" width="10.7109375" style="6" customWidth="1"/>
    <col min="7428" max="7428" width="13.28515625" style="6" customWidth="1"/>
    <col min="7429" max="7429" width="9.85546875" style="6" customWidth="1"/>
    <col min="7430" max="7430" width="13.28515625" style="6" customWidth="1"/>
    <col min="7431" max="7438" width="0" style="6" hidden="1" customWidth="1"/>
    <col min="7439" max="7439" width="10.140625" style="6" customWidth="1"/>
    <col min="7440" max="7440" width="13.28515625" style="6" customWidth="1"/>
    <col min="7441" max="7441" width="10.5703125" style="6" customWidth="1"/>
    <col min="7442" max="7442" width="13.28515625" style="6" customWidth="1"/>
    <col min="7443" max="7443" width="11.28515625" style="6" bestFit="1" customWidth="1"/>
    <col min="7444" max="7444" width="13.28515625" style="6" customWidth="1"/>
    <col min="7445" max="7445" width="10.5703125" style="6" customWidth="1"/>
    <col min="7446" max="7446" width="11.85546875" style="6" customWidth="1"/>
    <col min="7447" max="7447" width="9.7109375" style="6" customWidth="1"/>
    <col min="7448" max="7448" width="11.28515625" style="6" customWidth="1"/>
    <col min="7449" max="7667" width="9.140625" style="6"/>
    <col min="7668" max="7668" width="3.42578125" style="6" customWidth="1"/>
    <col min="7669" max="7669" width="6.5703125" style="6" customWidth="1"/>
    <col min="7670" max="7670" width="59.7109375" style="6" customWidth="1"/>
    <col min="7671" max="7671" width="10.140625" style="6" customWidth="1"/>
    <col min="7672" max="7672" width="13.28515625" style="6" customWidth="1"/>
    <col min="7673" max="7673" width="10.140625" style="6" customWidth="1"/>
    <col min="7674" max="7674" width="13.28515625" style="6" customWidth="1"/>
    <col min="7675" max="7682" width="0" style="6" hidden="1" customWidth="1"/>
    <col min="7683" max="7683" width="10.7109375" style="6" customWidth="1"/>
    <col min="7684" max="7684" width="13.28515625" style="6" customWidth="1"/>
    <col min="7685" max="7685" width="9.85546875" style="6" customWidth="1"/>
    <col min="7686" max="7686" width="13.28515625" style="6" customWidth="1"/>
    <col min="7687" max="7694" width="0" style="6" hidden="1" customWidth="1"/>
    <col min="7695" max="7695" width="10.140625" style="6" customWidth="1"/>
    <col min="7696" max="7696" width="13.28515625" style="6" customWidth="1"/>
    <col min="7697" max="7697" width="10.5703125" style="6" customWidth="1"/>
    <col min="7698" max="7698" width="13.28515625" style="6" customWidth="1"/>
    <col min="7699" max="7699" width="11.28515625" style="6" bestFit="1" customWidth="1"/>
    <col min="7700" max="7700" width="13.28515625" style="6" customWidth="1"/>
    <col min="7701" max="7701" width="10.5703125" style="6" customWidth="1"/>
    <col min="7702" max="7702" width="11.85546875" style="6" customWidth="1"/>
    <col min="7703" max="7703" width="9.7109375" style="6" customWidth="1"/>
    <col min="7704" max="7704" width="11.28515625" style="6" customWidth="1"/>
    <col min="7705" max="7923" width="9.140625" style="6"/>
    <col min="7924" max="7924" width="3.42578125" style="6" customWidth="1"/>
    <col min="7925" max="7925" width="6.5703125" style="6" customWidth="1"/>
    <col min="7926" max="7926" width="59.7109375" style="6" customWidth="1"/>
    <col min="7927" max="7927" width="10.140625" style="6" customWidth="1"/>
    <col min="7928" max="7928" width="13.28515625" style="6" customWidth="1"/>
    <col min="7929" max="7929" width="10.140625" style="6" customWidth="1"/>
    <col min="7930" max="7930" width="13.28515625" style="6" customWidth="1"/>
    <col min="7931" max="7938" width="0" style="6" hidden="1" customWidth="1"/>
    <col min="7939" max="7939" width="10.7109375" style="6" customWidth="1"/>
    <col min="7940" max="7940" width="13.28515625" style="6" customWidth="1"/>
    <col min="7941" max="7941" width="9.85546875" style="6" customWidth="1"/>
    <col min="7942" max="7942" width="13.28515625" style="6" customWidth="1"/>
    <col min="7943" max="7950" width="0" style="6" hidden="1" customWidth="1"/>
    <col min="7951" max="7951" width="10.140625" style="6" customWidth="1"/>
    <col min="7952" max="7952" width="13.28515625" style="6" customWidth="1"/>
    <col min="7953" max="7953" width="10.5703125" style="6" customWidth="1"/>
    <col min="7954" max="7954" width="13.28515625" style="6" customWidth="1"/>
    <col min="7955" max="7955" width="11.28515625" style="6" bestFit="1" customWidth="1"/>
    <col min="7956" max="7956" width="13.28515625" style="6" customWidth="1"/>
    <col min="7957" max="7957" width="10.5703125" style="6" customWidth="1"/>
    <col min="7958" max="7958" width="11.85546875" style="6" customWidth="1"/>
    <col min="7959" max="7959" width="9.7109375" style="6" customWidth="1"/>
    <col min="7960" max="7960" width="11.28515625" style="6" customWidth="1"/>
    <col min="7961" max="8179" width="9.140625" style="6"/>
    <col min="8180" max="8180" width="3.42578125" style="6" customWidth="1"/>
    <col min="8181" max="8181" width="6.5703125" style="6" customWidth="1"/>
    <col min="8182" max="8182" width="59.7109375" style="6" customWidth="1"/>
    <col min="8183" max="8183" width="10.140625" style="6" customWidth="1"/>
    <col min="8184" max="8184" width="13.28515625" style="6" customWidth="1"/>
    <col min="8185" max="8185" width="10.140625" style="6" customWidth="1"/>
    <col min="8186" max="8186" width="13.28515625" style="6" customWidth="1"/>
    <col min="8187" max="8194" width="0" style="6" hidden="1" customWidth="1"/>
    <col min="8195" max="8195" width="10.7109375" style="6" customWidth="1"/>
    <col min="8196" max="8196" width="13.28515625" style="6" customWidth="1"/>
    <col min="8197" max="8197" width="9.85546875" style="6" customWidth="1"/>
    <col min="8198" max="8198" width="13.28515625" style="6" customWidth="1"/>
    <col min="8199" max="8206" width="0" style="6" hidden="1" customWidth="1"/>
    <col min="8207" max="8207" width="10.140625" style="6" customWidth="1"/>
    <col min="8208" max="8208" width="13.28515625" style="6" customWidth="1"/>
    <col min="8209" max="8209" width="10.5703125" style="6" customWidth="1"/>
    <col min="8210" max="8210" width="13.28515625" style="6" customWidth="1"/>
    <col min="8211" max="8211" width="11.28515625" style="6" bestFit="1" customWidth="1"/>
    <col min="8212" max="8212" width="13.28515625" style="6" customWidth="1"/>
    <col min="8213" max="8213" width="10.5703125" style="6" customWidth="1"/>
    <col min="8214" max="8214" width="11.85546875" style="6" customWidth="1"/>
    <col min="8215" max="8215" width="9.7109375" style="6" customWidth="1"/>
    <col min="8216" max="8216" width="11.28515625" style="6" customWidth="1"/>
    <col min="8217" max="8435" width="9.140625" style="6"/>
    <col min="8436" max="8436" width="3.42578125" style="6" customWidth="1"/>
    <col min="8437" max="8437" width="6.5703125" style="6" customWidth="1"/>
    <col min="8438" max="8438" width="59.7109375" style="6" customWidth="1"/>
    <col min="8439" max="8439" width="10.140625" style="6" customWidth="1"/>
    <col min="8440" max="8440" width="13.28515625" style="6" customWidth="1"/>
    <col min="8441" max="8441" width="10.140625" style="6" customWidth="1"/>
    <col min="8442" max="8442" width="13.28515625" style="6" customWidth="1"/>
    <col min="8443" max="8450" width="0" style="6" hidden="1" customWidth="1"/>
    <col min="8451" max="8451" width="10.7109375" style="6" customWidth="1"/>
    <col min="8452" max="8452" width="13.28515625" style="6" customWidth="1"/>
    <col min="8453" max="8453" width="9.85546875" style="6" customWidth="1"/>
    <col min="8454" max="8454" width="13.28515625" style="6" customWidth="1"/>
    <col min="8455" max="8462" width="0" style="6" hidden="1" customWidth="1"/>
    <col min="8463" max="8463" width="10.140625" style="6" customWidth="1"/>
    <col min="8464" max="8464" width="13.28515625" style="6" customWidth="1"/>
    <col min="8465" max="8465" width="10.5703125" style="6" customWidth="1"/>
    <col min="8466" max="8466" width="13.28515625" style="6" customWidth="1"/>
    <col min="8467" max="8467" width="11.28515625" style="6" bestFit="1" customWidth="1"/>
    <col min="8468" max="8468" width="13.28515625" style="6" customWidth="1"/>
    <col min="8469" max="8469" width="10.5703125" style="6" customWidth="1"/>
    <col min="8470" max="8470" width="11.85546875" style="6" customWidth="1"/>
    <col min="8471" max="8471" width="9.7109375" style="6" customWidth="1"/>
    <col min="8472" max="8472" width="11.28515625" style="6" customWidth="1"/>
    <col min="8473" max="8691" width="9.140625" style="6"/>
    <col min="8692" max="8692" width="3.42578125" style="6" customWidth="1"/>
    <col min="8693" max="8693" width="6.5703125" style="6" customWidth="1"/>
    <col min="8694" max="8694" width="59.7109375" style="6" customWidth="1"/>
    <col min="8695" max="8695" width="10.140625" style="6" customWidth="1"/>
    <col min="8696" max="8696" width="13.28515625" style="6" customWidth="1"/>
    <col min="8697" max="8697" width="10.140625" style="6" customWidth="1"/>
    <col min="8698" max="8698" width="13.28515625" style="6" customWidth="1"/>
    <col min="8699" max="8706" width="0" style="6" hidden="1" customWidth="1"/>
    <col min="8707" max="8707" width="10.7109375" style="6" customWidth="1"/>
    <col min="8708" max="8708" width="13.28515625" style="6" customWidth="1"/>
    <col min="8709" max="8709" width="9.85546875" style="6" customWidth="1"/>
    <col min="8710" max="8710" width="13.28515625" style="6" customWidth="1"/>
    <col min="8711" max="8718" width="0" style="6" hidden="1" customWidth="1"/>
    <col min="8719" max="8719" width="10.140625" style="6" customWidth="1"/>
    <col min="8720" max="8720" width="13.28515625" style="6" customWidth="1"/>
    <col min="8721" max="8721" width="10.5703125" style="6" customWidth="1"/>
    <col min="8722" max="8722" width="13.28515625" style="6" customWidth="1"/>
    <col min="8723" max="8723" width="11.28515625" style="6" bestFit="1" customWidth="1"/>
    <col min="8724" max="8724" width="13.28515625" style="6" customWidth="1"/>
    <col min="8725" max="8725" width="10.5703125" style="6" customWidth="1"/>
    <col min="8726" max="8726" width="11.85546875" style="6" customWidth="1"/>
    <col min="8727" max="8727" width="9.7109375" style="6" customWidth="1"/>
    <col min="8728" max="8728" width="11.28515625" style="6" customWidth="1"/>
    <col min="8729" max="8947" width="9.140625" style="6"/>
    <col min="8948" max="8948" width="3.42578125" style="6" customWidth="1"/>
    <col min="8949" max="8949" width="6.5703125" style="6" customWidth="1"/>
    <col min="8950" max="8950" width="59.7109375" style="6" customWidth="1"/>
    <col min="8951" max="8951" width="10.140625" style="6" customWidth="1"/>
    <col min="8952" max="8952" width="13.28515625" style="6" customWidth="1"/>
    <col min="8953" max="8953" width="10.140625" style="6" customWidth="1"/>
    <col min="8954" max="8954" width="13.28515625" style="6" customWidth="1"/>
    <col min="8955" max="8962" width="0" style="6" hidden="1" customWidth="1"/>
    <col min="8963" max="8963" width="10.7109375" style="6" customWidth="1"/>
    <col min="8964" max="8964" width="13.28515625" style="6" customWidth="1"/>
    <col min="8965" max="8965" width="9.85546875" style="6" customWidth="1"/>
    <col min="8966" max="8966" width="13.28515625" style="6" customWidth="1"/>
    <col min="8967" max="8974" width="0" style="6" hidden="1" customWidth="1"/>
    <col min="8975" max="8975" width="10.140625" style="6" customWidth="1"/>
    <col min="8976" max="8976" width="13.28515625" style="6" customWidth="1"/>
    <col min="8977" max="8977" width="10.5703125" style="6" customWidth="1"/>
    <col min="8978" max="8978" width="13.28515625" style="6" customWidth="1"/>
    <col min="8979" max="8979" width="11.28515625" style="6" bestFit="1" customWidth="1"/>
    <col min="8980" max="8980" width="13.28515625" style="6" customWidth="1"/>
    <col min="8981" max="8981" width="10.5703125" style="6" customWidth="1"/>
    <col min="8982" max="8982" width="11.85546875" style="6" customWidth="1"/>
    <col min="8983" max="8983" width="9.7109375" style="6" customWidth="1"/>
    <col min="8984" max="8984" width="11.28515625" style="6" customWidth="1"/>
    <col min="8985" max="9203" width="9.140625" style="6"/>
    <col min="9204" max="9204" width="3.42578125" style="6" customWidth="1"/>
    <col min="9205" max="9205" width="6.5703125" style="6" customWidth="1"/>
    <col min="9206" max="9206" width="59.7109375" style="6" customWidth="1"/>
    <col min="9207" max="9207" width="10.140625" style="6" customWidth="1"/>
    <col min="9208" max="9208" width="13.28515625" style="6" customWidth="1"/>
    <col min="9209" max="9209" width="10.140625" style="6" customWidth="1"/>
    <col min="9210" max="9210" width="13.28515625" style="6" customWidth="1"/>
    <col min="9211" max="9218" width="0" style="6" hidden="1" customWidth="1"/>
    <col min="9219" max="9219" width="10.7109375" style="6" customWidth="1"/>
    <col min="9220" max="9220" width="13.28515625" style="6" customWidth="1"/>
    <col min="9221" max="9221" width="9.85546875" style="6" customWidth="1"/>
    <col min="9222" max="9222" width="13.28515625" style="6" customWidth="1"/>
    <col min="9223" max="9230" width="0" style="6" hidden="1" customWidth="1"/>
    <col min="9231" max="9231" width="10.140625" style="6" customWidth="1"/>
    <col min="9232" max="9232" width="13.28515625" style="6" customWidth="1"/>
    <col min="9233" max="9233" width="10.5703125" style="6" customWidth="1"/>
    <col min="9234" max="9234" width="13.28515625" style="6" customWidth="1"/>
    <col min="9235" max="9235" width="11.28515625" style="6" bestFit="1" customWidth="1"/>
    <col min="9236" max="9236" width="13.28515625" style="6" customWidth="1"/>
    <col min="9237" max="9237" width="10.5703125" style="6" customWidth="1"/>
    <col min="9238" max="9238" width="11.85546875" style="6" customWidth="1"/>
    <col min="9239" max="9239" width="9.7109375" style="6" customWidth="1"/>
    <col min="9240" max="9240" width="11.28515625" style="6" customWidth="1"/>
    <col min="9241" max="9459" width="9.140625" style="6"/>
    <col min="9460" max="9460" width="3.42578125" style="6" customWidth="1"/>
    <col min="9461" max="9461" width="6.5703125" style="6" customWidth="1"/>
    <col min="9462" max="9462" width="59.7109375" style="6" customWidth="1"/>
    <col min="9463" max="9463" width="10.140625" style="6" customWidth="1"/>
    <col min="9464" max="9464" width="13.28515625" style="6" customWidth="1"/>
    <col min="9465" max="9465" width="10.140625" style="6" customWidth="1"/>
    <col min="9466" max="9466" width="13.28515625" style="6" customWidth="1"/>
    <col min="9467" max="9474" width="0" style="6" hidden="1" customWidth="1"/>
    <col min="9475" max="9475" width="10.7109375" style="6" customWidth="1"/>
    <col min="9476" max="9476" width="13.28515625" style="6" customWidth="1"/>
    <col min="9477" max="9477" width="9.85546875" style="6" customWidth="1"/>
    <col min="9478" max="9478" width="13.28515625" style="6" customWidth="1"/>
    <col min="9479" max="9486" width="0" style="6" hidden="1" customWidth="1"/>
    <col min="9487" max="9487" width="10.140625" style="6" customWidth="1"/>
    <col min="9488" max="9488" width="13.28515625" style="6" customWidth="1"/>
    <col min="9489" max="9489" width="10.5703125" style="6" customWidth="1"/>
    <col min="9490" max="9490" width="13.28515625" style="6" customWidth="1"/>
    <col min="9491" max="9491" width="11.28515625" style="6" bestFit="1" customWidth="1"/>
    <col min="9492" max="9492" width="13.28515625" style="6" customWidth="1"/>
    <col min="9493" max="9493" width="10.5703125" style="6" customWidth="1"/>
    <col min="9494" max="9494" width="11.85546875" style="6" customWidth="1"/>
    <col min="9495" max="9495" width="9.7109375" style="6" customWidth="1"/>
    <col min="9496" max="9496" width="11.28515625" style="6" customWidth="1"/>
    <col min="9497" max="9715" width="9.140625" style="6"/>
    <col min="9716" max="9716" width="3.42578125" style="6" customWidth="1"/>
    <col min="9717" max="9717" width="6.5703125" style="6" customWidth="1"/>
    <col min="9718" max="9718" width="59.7109375" style="6" customWidth="1"/>
    <col min="9719" max="9719" width="10.140625" style="6" customWidth="1"/>
    <col min="9720" max="9720" width="13.28515625" style="6" customWidth="1"/>
    <col min="9721" max="9721" width="10.140625" style="6" customWidth="1"/>
    <col min="9722" max="9722" width="13.28515625" style="6" customWidth="1"/>
    <col min="9723" max="9730" width="0" style="6" hidden="1" customWidth="1"/>
    <col min="9731" max="9731" width="10.7109375" style="6" customWidth="1"/>
    <col min="9732" max="9732" width="13.28515625" style="6" customWidth="1"/>
    <col min="9733" max="9733" width="9.85546875" style="6" customWidth="1"/>
    <col min="9734" max="9734" width="13.28515625" style="6" customWidth="1"/>
    <col min="9735" max="9742" width="0" style="6" hidden="1" customWidth="1"/>
    <col min="9743" max="9743" width="10.140625" style="6" customWidth="1"/>
    <col min="9744" max="9744" width="13.28515625" style="6" customWidth="1"/>
    <col min="9745" max="9745" width="10.5703125" style="6" customWidth="1"/>
    <col min="9746" max="9746" width="13.28515625" style="6" customWidth="1"/>
    <col min="9747" max="9747" width="11.28515625" style="6" bestFit="1" customWidth="1"/>
    <col min="9748" max="9748" width="13.28515625" style="6" customWidth="1"/>
    <col min="9749" max="9749" width="10.5703125" style="6" customWidth="1"/>
    <col min="9750" max="9750" width="11.85546875" style="6" customWidth="1"/>
    <col min="9751" max="9751" width="9.7109375" style="6" customWidth="1"/>
    <col min="9752" max="9752" width="11.28515625" style="6" customWidth="1"/>
    <col min="9753" max="9971" width="9.140625" style="6"/>
    <col min="9972" max="9972" width="3.42578125" style="6" customWidth="1"/>
    <col min="9973" max="9973" width="6.5703125" style="6" customWidth="1"/>
    <col min="9974" max="9974" width="59.7109375" style="6" customWidth="1"/>
    <col min="9975" max="9975" width="10.140625" style="6" customWidth="1"/>
    <col min="9976" max="9976" width="13.28515625" style="6" customWidth="1"/>
    <col min="9977" max="9977" width="10.140625" style="6" customWidth="1"/>
    <col min="9978" max="9978" width="13.28515625" style="6" customWidth="1"/>
    <col min="9979" max="9986" width="0" style="6" hidden="1" customWidth="1"/>
    <col min="9987" max="9987" width="10.7109375" style="6" customWidth="1"/>
    <col min="9988" max="9988" width="13.28515625" style="6" customWidth="1"/>
    <col min="9989" max="9989" width="9.85546875" style="6" customWidth="1"/>
    <col min="9990" max="9990" width="13.28515625" style="6" customWidth="1"/>
    <col min="9991" max="9998" width="0" style="6" hidden="1" customWidth="1"/>
    <col min="9999" max="9999" width="10.140625" style="6" customWidth="1"/>
    <col min="10000" max="10000" width="13.28515625" style="6" customWidth="1"/>
    <col min="10001" max="10001" width="10.5703125" style="6" customWidth="1"/>
    <col min="10002" max="10002" width="13.28515625" style="6" customWidth="1"/>
    <col min="10003" max="10003" width="11.28515625" style="6" bestFit="1" customWidth="1"/>
    <col min="10004" max="10004" width="13.28515625" style="6" customWidth="1"/>
    <col min="10005" max="10005" width="10.5703125" style="6" customWidth="1"/>
    <col min="10006" max="10006" width="11.85546875" style="6" customWidth="1"/>
    <col min="10007" max="10007" width="9.7109375" style="6" customWidth="1"/>
    <col min="10008" max="10008" width="11.28515625" style="6" customWidth="1"/>
    <col min="10009" max="10227" width="9.140625" style="6"/>
    <col min="10228" max="10228" width="3.42578125" style="6" customWidth="1"/>
    <col min="10229" max="10229" width="6.5703125" style="6" customWidth="1"/>
    <col min="10230" max="10230" width="59.7109375" style="6" customWidth="1"/>
    <col min="10231" max="10231" width="10.140625" style="6" customWidth="1"/>
    <col min="10232" max="10232" width="13.28515625" style="6" customWidth="1"/>
    <col min="10233" max="10233" width="10.140625" style="6" customWidth="1"/>
    <col min="10234" max="10234" width="13.28515625" style="6" customWidth="1"/>
    <col min="10235" max="10242" width="0" style="6" hidden="1" customWidth="1"/>
    <col min="10243" max="10243" width="10.7109375" style="6" customWidth="1"/>
    <col min="10244" max="10244" width="13.28515625" style="6" customWidth="1"/>
    <col min="10245" max="10245" width="9.85546875" style="6" customWidth="1"/>
    <col min="10246" max="10246" width="13.28515625" style="6" customWidth="1"/>
    <col min="10247" max="10254" width="0" style="6" hidden="1" customWidth="1"/>
    <col min="10255" max="10255" width="10.140625" style="6" customWidth="1"/>
    <col min="10256" max="10256" width="13.28515625" style="6" customWidth="1"/>
    <col min="10257" max="10257" width="10.5703125" style="6" customWidth="1"/>
    <col min="10258" max="10258" width="13.28515625" style="6" customWidth="1"/>
    <col min="10259" max="10259" width="11.28515625" style="6" bestFit="1" customWidth="1"/>
    <col min="10260" max="10260" width="13.28515625" style="6" customWidth="1"/>
    <col min="10261" max="10261" width="10.5703125" style="6" customWidth="1"/>
    <col min="10262" max="10262" width="11.85546875" style="6" customWidth="1"/>
    <col min="10263" max="10263" width="9.7109375" style="6" customWidth="1"/>
    <col min="10264" max="10264" width="11.28515625" style="6" customWidth="1"/>
    <col min="10265" max="10483" width="9.140625" style="6"/>
    <col min="10484" max="10484" width="3.42578125" style="6" customWidth="1"/>
    <col min="10485" max="10485" width="6.5703125" style="6" customWidth="1"/>
    <col min="10486" max="10486" width="59.7109375" style="6" customWidth="1"/>
    <col min="10487" max="10487" width="10.140625" style="6" customWidth="1"/>
    <col min="10488" max="10488" width="13.28515625" style="6" customWidth="1"/>
    <col min="10489" max="10489" width="10.140625" style="6" customWidth="1"/>
    <col min="10490" max="10490" width="13.28515625" style="6" customWidth="1"/>
    <col min="10491" max="10498" width="0" style="6" hidden="1" customWidth="1"/>
    <col min="10499" max="10499" width="10.7109375" style="6" customWidth="1"/>
    <col min="10500" max="10500" width="13.28515625" style="6" customWidth="1"/>
    <col min="10501" max="10501" width="9.85546875" style="6" customWidth="1"/>
    <col min="10502" max="10502" width="13.28515625" style="6" customWidth="1"/>
    <col min="10503" max="10510" width="0" style="6" hidden="1" customWidth="1"/>
    <col min="10511" max="10511" width="10.140625" style="6" customWidth="1"/>
    <col min="10512" max="10512" width="13.28515625" style="6" customWidth="1"/>
    <col min="10513" max="10513" width="10.5703125" style="6" customWidth="1"/>
    <col min="10514" max="10514" width="13.28515625" style="6" customWidth="1"/>
    <col min="10515" max="10515" width="11.28515625" style="6" bestFit="1" customWidth="1"/>
    <col min="10516" max="10516" width="13.28515625" style="6" customWidth="1"/>
    <col min="10517" max="10517" width="10.5703125" style="6" customWidth="1"/>
    <col min="10518" max="10518" width="11.85546875" style="6" customWidth="1"/>
    <col min="10519" max="10519" width="9.7109375" style="6" customWidth="1"/>
    <col min="10520" max="10520" width="11.28515625" style="6" customWidth="1"/>
    <col min="10521" max="10739" width="9.140625" style="6"/>
    <col min="10740" max="10740" width="3.42578125" style="6" customWidth="1"/>
    <col min="10741" max="10741" width="6.5703125" style="6" customWidth="1"/>
    <col min="10742" max="10742" width="59.7109375" style="6" customWidth="1"/>
    <col min="10743" max="10743" width="10.140625" style="6" customWidth="1"/>
    <col min="10744" max="10744" width="13.28515625" style="6" customWidth="1"/>
    <col min="10745" max="10745" width="10.140625" style="6" customWidth="1"/>
    <col min="10746" max="10746" width="13.28515625" style="6" customWidth="1"/>
    <col min="10747" max="10754" width="0" style="6" hidden="1" customWidth="1"/>
    <col min="10755" max="10755" width="10.7109375" style="6" customWidth="1"/>
    <col min="10756" max="10756" width="13.28515625" style="6" customWidth="1"/>
    <col min="10757" max="10757" width="9.85546875" style="6" customWidth="1"/>
    <col min="10758" max="10758" width="13.28515625" style="6" customWidth="1"/>
    <col min="10759" max="10766" width="0" style="6" hidden="1" customWidth="1"/>
    <col min="10767" max="10767" width="10.140625" style="6" customWidth="1"/>
    <col min="10768" max="10768" width="13.28515625" style="6" customWidth="1"/>
    <col min="10769" max="10769" width="10.5703125" style="6" customWidth="1"/>
    <col min="10770" max="10770" width="13.28515625" style="6" customWidth="1"/>
    <col min="10771" max="10771" width="11.28515625" style="6" bestFit="1" customWidth="1"/>
    <col min="10772" max="10772" width="13.28515625" style="6" customWidth="1"/>
    <col min="10773" max="10773" width="10.5703125" style="6" customWidth="1"/>
    <col min="10774" max="10774" width="11.85546875" style="6" customWidth="1"/>
    <col min="10775" max="10775" width="9.7109375" style="6" customWidth="1"/>
    <col min="10776" max="10776" width="11.28515625" style="6" customWidth="1"/>
    <col min="10777" max="10995" width="9.140625" style="6"/>
    <col min="10996" max="10996" width="3.42578125" style="6" customWidth="1"/>
    <col min="10997" max="10997" width="6.5703125" style="6" customWidth="1"/>
    <col min="10998" max="10998" width="59.7109375" style="6" customWidth="1"/>
    <col min="10999" max="10999" width="10.140625" style="6" customWidth="1"/>
    <col min="11000" max="11000" width="13.28515625" style="6" customWidth="1"/>
    <col min="11001" max="11001" width="10.140625" style="6" customWidth="1"/>
    <col min="11002" max="11002" width="13.28515625" style="6" customWidth="1"/>
    <col min="11003" max="11010" width="0" style="6" hidden="1" customWidth="1"/>
    <col min="11011" max="11011" width="10.7109375" style="6" customWidth="1"/>
    <col min="11012" max="11012" width="13.28515625" style="6" customWidth="1"/>
    <col min="11013" max="11013" width="9.85546875" style="6" customWidth="1"/>
    <col min="11014" max="11014" width="13.28515625" style="6" customWidth="1"/>
    <col min="11015" max="11022" width="0" style="6" hidden="1" customWidth="1"/>
    <col min="11023" max="11023" width="10.140625" style="6" customWidth="1"/>
    <col min="11024" max="11024" width="13.28515625" style="6" customWidth="1"/>
    <col min="11025" max="11025" width="10.5703125" style="6" customWidth="1"/>
    <col min="11026" max="11026" width="13.28515625" style="6" customWidth="1"/>
    <col min="11027" max="11027" width="11.28515625" style="6" bestFit="1" customWidth="1"/>
    <col min="11028" max="11028" width="13.28515625" style="6" customWidth="1"/>
    <col min="11029" max="11029" width="10.5703125" style="6" customWidth="1"/>
    <col min="11030" max="11030" width="11.85546875" style="6" customWidth="1"/>
    <col min="11031" max="11031" width="9.7109375" style="6" customWidth="1"/>
    <col min="11032" max="11032" width="11.28515625" style="6" customWidth="1"/>
    <col min="11033" max="11251" width="9.140625" style="6"/>
    <col min="11252" max="11252" width="3.42578125" style="6" customWidth="1"/>
    <col min="11253" max="11253" width="6.5703125" style="6" customWidth="1"/>
    <col min="11254" max="11254" width="59.7109375" style="6" customWidth="1"/>
    <col min="11255" max="11255" width="10.140625" style="6" customWidth="1"/>
    <col min="11256" max="11256" width="13.28515625" style="6" customWidth="1"/>
    <col min="11257" max="11257" width="10.140625" style="6" customWidth="1"/>
    <col min="11258" max="11258" width="13.28515625" style="6" customWidth="1"/>
    <col min="11259" max="11266" width="0" style="6" hidden="1" customWidth="1"/>
    <col min="11267" max="11267" width="10.7109375" style="6" customWidth="1"/>
    <col min="11268" max="11268" width="13.28515625" style="6" customWidth="1"/>
    <col min="11269" max="11269" width="9.85546875" style="6" customWidth="1"/>
    <col min="11270" max="11270" width="13.28515625" style="6" customWidth="1"/>
    <col min="11271" max="11278" width="0" style="6" hidden="1" customWidth="1"/>
    <col min="11279" max="11279" width="10.140625" style="6" customWidth="1"/>
    <col min="11280" max="11280" width="13.28515625" style="6" customWidth="1"/>
    <col min="11281" max="11281" width="10.5703125" style="6" customWidth="1"/>
    <col min="11282" max="11282" width="13.28515625" style="6" customWidth="1"/>
    <col min="11283" max="11283" width="11.28515625" style="6" bestFit="1" customWidth="1"/>
    <col min="11284" max="11284" width="13.28515625" style="6" customWidth="1"/>
    <col min="11285" max="11285" width="10.5703125" style="6" customWidth="1"/>
    <col min="11286" max="11286" width="11.85546875" style="6" customWidth="1"/>
    <col min="11287" max="11287" width="9.7109375" style="6" customWidth="1"/>
    <col min="11288" max="11288" width="11.28515625" style="6" customWidth="1"/>
    <col min="11289" max="11507" width="9.140625" style="6"/>
    <col min="11508" max="11508" width="3.42578125" style="6" customWidth="1"/>
    <col min="11509" max="11509" width="6.5703125" style="6" customWidth="1"/>
    <col min="11510" max="11510" width="59.7109375" style="6" customWidth="1"/>
    <col min="11511" max="11511" width="10.140625" style="6" customWidth="1"/>
    <col min="11512" max="11512" width="13.28515625" style="6" customWidth="1"/>
    <col min="11513" max="11513" width="10.140625" style="6" customWidth="1"/>
    <col min="11514" max="11514" width="13.28515625" style="6" customWidth="1"/>
    <col min="11515" max="11522" width="0" style="6" hidden="1" customWidth="1"/>
    <col min="11523" max="11523" width="10.7109375" style="6" customWidth="1"/>
    <col min="11524" max="11524" width="13.28515625" style="6" customWidth="1"/>
    <col min="11525" max="11525" width="9.85546875" style="6" customWidth="1"/>
    <col min="11526" max="11526" width="13.28515625" style="6" customWidth="1"/>
    <col min="11527" max="11534" width="0" style="6" hidden="1" customWidth="1"/>
    <col min="11535" max="11535" width="10.140625" style="6" customWidth="1"/>
    <col min="11536" max="11536" width="13.28515625" style="6" customWidth="1"/>
    <col min="11537" max="11537" width="10.5703125" style="6" customWidth="1"/>
    <col min="11538" max="11538" width="13.28515625" style="6" customWidth="1"/>
    <col min="11539" max="11539" width="11.28515625" style="6" bestFit="1" customWidth="1"/>
    <col min="11540" max="11540" width="13.28515625" style="6" customWidth="1"/>
    <col min="11541" max="11541" width="10.5703125" style="6" customWidth="1"/>
    <col min="11542" max="11542" width="11.85546875" style="6" customWidth="1"/>
    <col min="11543" max="11543" width="9.7109375" style="6" customWidth="1"/>
    <col min="11544" max="11544" width="11.28515625" style="6" customWidth="1"/>
    <col min="11545" max="11763" width="9.140625" style="6"/>
    <col min="11764" max="11764" width="3.42578125" style="6" customWidth="1"/>
    <col min="11765" max="11765" width="6.5703125" style="6" customWidth="1"/>
    <col min="11766" max="11766" width="59.7109375" style="6" customWidth="1"/>
    <col min="11767" max="11767" width="10.140625" style="6" customWidth="1"/>
    <col min="11768" max="11768" width="13.28515625" style="6" customWidth="1"/>
    <col min="11769" max="11769" width="10.140625" style="6" customWidth="1"/>
    <col min="11770" max="11770" width="13.28515625" style="6" customWidth="1"/>
    <col min="11771" max="11778" width="0" style="6" hidden="1" customWidth="1"/>
    <col min="11779" max="11779" width="10.7109375" style="6" customWidth="1"/>
    <col min="11780" max="11780" width="13.28515625" style="6" customWidth="1"/>
    <col min="11781" max="11781" width="9.85546875" style="6" customWidth="1"/>
    <col min="11782" max="11782" width="13.28515625" style="6" customWidth="1"/>
    <col min="11783" max="11790" width="0" style="6" hidden="1" customWidth="1"/>
    <col min="11791" max="11791" width="10.140625" style="6" customWidth="1"/>
    <col min="11792" max="11792" width="13.28515625" style="6" customWidth="1"/>
    <col min="11793" max="11793" width="10.5703125" style="6" customWidth="1"/>
    <col min="11794" max="11794" width="13.28515625" style="6" customWidth="1"/>
    <col min="11795" max="11795" width="11.28515625" style="6" bestFit="1" customWidth="1"/>
    <col min="11796" max="11796" width="13.28515625" style="6" customWidth="1"/>
    <col min="11797" max="11797" width="10.5703125" style="6" customWidth="1"/>
    <col min="11798" max="11798" width="11.85546875" style="6" customWidth="1"/>
    <col min="11799" max="11799" width="9.7109375" style="6" customWidth="1"/>
    <col min="11800" max="11800" width="11.28515625" style="6" customWidth="1"/>
    <col min="11801" max="12019" width="9.140625" style="6"/>
    <col min="12020" max="12020" width="3.42578125" style="6" customWidth="1"/>
    <col min="12021" max="12021" width="6.5703125" style="6" customWidth="1"/>
    <col min="12022" max="12022" width="59.7109375" style="6" customWidth="1"/>
    <col min="12023" max="12023" width="10.140625" style="6" customWidth="1"/>
    <col min="12024" max="12024" width="13.28515625" style="6" customWidth="1"/>
    <col min="12025" max="12025" width="10.140625" style="6" customWidth="1"/>
    <col min="12026" max="12026" width="13.28515625" style="6" customWidth="1"/>
    <col min="12027" max="12034" width="0" style="6" hidden="1" customWidth="1"/>
    <col min="12035" max="12035" width="10.7109375" style="6" customWidth="1"/>
    <col min="12036" max="12036" width="13.28515625" style="6" customWidth="1"/>
    <col min="12037" max="12037" width="9.85546875" style="6" customWidth="1"/>
    <col min="12038" max="12038" width="13.28515625" style="6" customWidth="1"/>
    <col min="12039" max="12046" width="0" style="6" hidden="1" customWidth="1"/>
    <col min="12047" max="12047" width="10.140625" style="6" customWidth="1"/>
    <col min="12048" max="12048" width="13.28515625" style="6" customWidth="1"/>
    <col min="12049" max="12049" width="10.5703125" style="6" customWidth="1"/>
    <col min="12050" max="12050" width="13.28515625" style="6" customWidth="1"/>
    <col min="12051" max="12051" width="11.28515625" style="6" bestFit="1" customWidth="1"/>
    <col min="12052" max="12052" width="13.28515625" style="6" customWidth="1"/>
    <col min="12053" max="12053" width="10.5703125" style="6" customWidth="1"/>
    <col min="12054" max="12054" width="11.85546875" style="6" customWidth="1"/>
    <col min="12055" max="12055" width="9.7109375" style="6" customWidth="1"/>
    <col min="12056" max="12056" width="11.28515625" style="6" customWidth="1"/>
    <col min="12057" max="12275" width="9.140625" style="6"/>
    <col min="12276" max="12276" width="3.42578125" style="6" customWidth="1"/>
    <col min="12277" max="12277" width="6.5703125" style="6" customWidth="1"/>
    <col min="12278" max="12278" width="59.7109375" style="6" customWidth="1"/>
    <col min="12279" max="12279" width="10.140625" style="6" customWidth="1"/>
    <col min="12280" max="12280" width="13.28515625" style="6" customWidth="1"/>
    <col min="12281" max="12281" width="10.140625" style="6" customWidth="1"/>
    <col min="12282" max="12282" width="13.28515625" style="6" customWidth="1"/>
    <col min="12283" max="12290" width="0" style="6" hidden="1" customWidth="1"/>
    <col min="12291" max="12291" width="10.7109375" style="6" customWidth="1"/>
    <col min="12292" max="12292" width="13.28515625" style="6" customWidth="1"/>
    <col min="12293" max="12293" width="9.85546875" style="6" customWidth="1"/>
    <col min="12294" max="12294" width="13.28515625" style="6" customWidth="1"/>
    <col min="12295" max="12302" width="0" style="6" hidden="1" customWidth="1"/>
    <col min="12303" max="12303" width="10.140625" style="6" customWidth="1"/>
    <col min="12304" max="12304" width="13.28515625" style="6" customWidth="1"/>
    <col min="12305" max="12305" width="10.5703125" style="6" customWidth="1"/>
    <col min="12306" max="12306" width="13.28515625" style="6" customWidth="1"/>
    <col min="12307" max="12307" width="11.28515625" style="6" bestFit="1" customWidth="1"/>
    <col min="12308" max="12308" width="13.28515625" style="6" customWidth="1"/>
    <col min="12309" max="12309" width="10.5703125" style="6" customWidth="1"/>
    <col min="12310" max="12310" width="11.85546875" style="6" customWidth="1"/>
    <col min="12311" max="12311" width="9.7109375" style="6" customWidth="1"/>
    <col min="12312" max="12312" width="11.28515625" style="6" customWidth="1"/>
    <col min="12313" max="12531" width="9.140625" style="6"/>
    <col min="12532" max="12532" width="3.42578125" style="6" customWidth="1"/>
    <col min="12533" max="12533" width="6.5703125" style="6" customWidth="1"/>
    <col min="12534" max="12534" width="59.7109375" style="6" customWidth="1"/>
    <col min="12535" max="12535" width="10.140625" style="6" customWidth="1"/>
    <col min="12536" max="12536" width="13.28515625" style="6" customWidth="1"/>
    <col min="12537" max="12537" width="10.140625" style="6" customWidth="1"/>
    <col min="12538" max="12538" width="13.28515625" style="6" customWidth="1"/>
    <col min="12539" max="12546" width="0" style="6" hidden="1" customWidth="1"/>
    <col min="12547" max="12547" width="10.7109375" style="6" customWidth="1"/>
    <col min="12548" max="12548" width="13.28515625" style="6" customWidth="1"/>
    <col min="12549" max="12549" width="9.85546875" style="6" customWidth="1"/>
    <col min="12550" max="12550" width="13.28515625" style="6" customWidth="1"/>
    <col min="12551" max="12558" width="0" style="6" hidden="1" customWidth="1"/>
    <col min="12559" max="12559" width="10.140625" style="6" customWidth="1"/>
    <col min="12560" max="12560" width="13.28515625" style="6" customWidth="1"/>
    <col min="12561" max="12561" width="10.5703125" style="6" customWidth="1"/>
    <col min="12562" max="12562" width="13.28515625" style="6" customWidth="1"/>
    <col min="12563" max="12563" width="11.28515625" style="6" bestFit="1" customWidth="1"/>
    <col min="12564" max="12564" width="13.28515625" style="6" customWidth="1"/>
    <col min="12565" max="12565" width="10.5703125" style="6" customWidth="1"/>
    <col min="12566" max="12566" width="11.85546875" style="6" customWidth="1"/>
    <col min="12567" max="12567" width="9.7109375" style="6" customWidth="1"/>
    <col min="12568" max="12568" width="11.28515625" style="6" customWidth="1"/>
    <col min="12569" max="12787" width="9.140625" style="6"/>
    <col min="12788" max="12788" width="3.42578125" style="6" customWidth="1"/>
    <col min="12789" max="12789" width="6.5703125" style="6" customWidth="1"/>
    <col min="12790" max="12790" width="59.7109375" style="6" customWidth="1"/>
    <col min="12791" max="12791" width="10.140625" style="6" customWidth="1"/>
    <col min="12792" max="12792" width="13.28515625" style="6" customWidth="1"/>
    <col min="12793" max="12793" width="10.140625" style="6" customWidth="1"/>
    <col min="12794" max="12794" width="13.28515625" style="6" customWidth="1"/>
    <col min="12795" max="12802" width="0" style="6" hidden="1" customWidth="1"/>
    <col min="12803" max="12803" width="10.7109375" style="6" customWidth="1"/>
    <col min="12804" max="12804" width="13.28515625" style="6" customWidth="1"/>
    <col min="12805" max="12805" width="9.85546875" style="6" customWidth="1"/>
    <col min="12806" max="12806" width="13.28515625" style="6" customWidth="1"/>
    <col min="12807" max="12814" width="0" style="6" hidden="1" customWidth="1"/>
    <col min="12815" max="12815" width="10.140625" style="6" customWidth="1"/>
    <col min="12816" max="12816" width="13.28515625" style="6" customWidth="1"/>
    <col min="12817" max="12817" width="10.5703125" style="6" customWidth="1"/>
    <col min="12818" max="12818" width="13.28515625" style="6" customWidth="1"/>
    <col min="12819" max="12819" width="11.28515625" style="6" bestFit="1" customWidth="1"/>
    <col min="12820" max="12820" width="13.28515625" style="6" customWidth="1"/>
    <col min="12821" max="12821" width="10.5703125" style="6" customWidth="1"/>
    <col min="12822" max="12822" width="11.85546875" style="6" customWidth="1"/>
    <col min="12823" max="12823" width="9.7109375" style="6" customWidth="1"/>
    <col min="12824" max="12824" width="11.28515625" style="6" customWidth="1"/>
    <col min="12825" max="13043" width="9.140625" style="6"/>
    <col min="13044" max="13044" width="3.42578125" style="6" customWidth="1"/>
    <col min="13045" max="13045" width="6.5703125" style="6" customWidth="1"/>
    <col min="13046" max="13046" width="59.7109375" style="6" customWidth="1"/>
    <col min="13047" max="13047" width="10.140625" style="6" customWidth="1"/>
    <col min="13048" max="13048" width="13.28515625" style="6" customWidth="1"/>
    <col min="13049" max="13049" width="10.140625" style="6" customWidth="1"/>
    <col min="13050" max="13050" width="13.28515625" style="6" customWidth="1"/>
    <col min="13051" max="13058" width="0" style="6" hidden="1" customWidth="1"/>
    <col min="13059" max="13059" width="10.7109375" style="6" customWidth="1"/>
    <col min="13060" max="13060" width="13.28515625" style="6" customWidth="1"/>
    <col min="13061" max="13061" width="9.85546875" style="6" customWidth="1"/>
    <col min="13062" max="13062" width="13.28515625" style="6" customWidth="1"/>
    <col min="13063" max="13070" width="0" style="6" hidden="1" customWidth="1"/>
    <col min="13071" max="13071" width="10.140625" style="6" customWidth="1"/>
    <col min="13072" max="13072" width="13.28515625" style="6" customWidth="1"/>
    <col min="13073" max="13073" width="10.5703125" style="6" customWidth="1"/>
    <col min="13074" max="13074" width="13.28515625" style="6" customWidth="1"/>
    <col min="13075" max="13075" width="11.28515625" style="6" bestFit="1" customWidth="1"/>
    <col min="13076" max="13076" width="13.28515625" style="6" customWidth="1"/>
    <col min="13077" max="13077" width="10.5703125" style="6" customWidth="1"/>
    <col min="13078" max="13078" width="11.85546875" style="6" customWidth="1"/>
    <col min="13079" max="13079" width="9.7109375" style="6" customWidth="1"/>
    <col min="13080" max="13080" width="11.28515625" style="6" customWidth="1"/>
    <col min="13081" max="13299" width="9.140625" style="6"/>
    <col min="13300" max="13300" width="3.42578125" style="6" customWidth="1"/>
    <col min="13301" max="13301" width="6.5703125" style="6" customWidth="1"/>
    <col min="13302" max="13302" width="59.7109375" style="6" customWidth="1"/>
    <col min="13303" max="13303" width="10.140625" style="6" customWidth="1"/>
    <col min="13304" max="13304" width="13.28515625" style="6" customWidth="1"/>
    <col min="13305" max="13305" width="10.140625" style="6" customWidth="1"/>
    <col min="13306" max="13306" width="13.28515625" style="6" customWidth="1"/>
    <col min="13307" max="13314" width="0" style="6" hidden="1" customWidth="1"/>
    <col min="13315" max="13315" width="10.7109375" style="6" customWidth="1"/>
    <col min="13316" max="13316" width="13.28515625" style="6" customWidth="1"/>
    <col min="13317" max="13317" width="9.85546875" style="6" customWidth="1"/>
    <col min="13318" max="13318" width="13.28515625" style="6" customWidth="1"/>
    <col min="13319" max="13326" width="0" style="6" hidden="1" customWidth="1"/>
    <col min="13327" max="13327" width="10.140625" style="6" customWidth="1"/>
    <col min="13328" max="13328" width="13.28515625" style="6" customWidth="1"/>
    <col min="13329" max="13329" width="10.5703125" style="6" customWidth="1"/>
    <col min="13330" max="13330" width="13.28515625" style="6" customWidth="1"/>
    <col min="13331" max="13331" width="11.28515625" style="6" bestFit="1" customWidth="1"/>
    <col min="13332" max="13332" width="13.28515625" style="6" customWidth="1"/>
    <col min="13333" max="13333" width="10.5703125" style="6" customWidth="1"/>
    <col min="13334" max="13334" width="11.85546875" style="6" customWidth="1"/>
    <col min="13335" max="13335" width="9.7109375" style="6" customWidth="1"/>
    <col min="13336" max="13336" width="11.28515625" style="6" customWidth="1"/>
    <col min="13337" max="13555" width="9.140625" style="6"/>
    <col min="13556" max="13556" width="3.42578125" style="6" customWidth="1"/>
    <col min="13557" max="13557" width="6.5703125" style="6" customWidth="1"/>
    <col min="13558" max="13558" width="59.7109375" style="6" customWidth="1"/>
    <col min="13559" max="13559" width="10.140625" style="6" customWidth="1"/>
    <col min="13560" max="13560" width="13.28515625" style="6" customWidth="1"/>
    <col min="13561" max="13561" width="10.140625" style="6" customWidth="1"/>
    <col min="13562" max="13562" width="13.28515625" style="6" customWidth="1"/>
    <col min="13563" max="13570" width="0" style="6" hidden="1" customWidth="1"/>
    <col min="13571" max="13571" width="10.7109375" style="6" customWidth="1"/>
    <col min="13572" max="13572" width="13.28515625" style="6" customWidth="1"/>
    <col min="13573" max="13573" width="9.85546875" style="6" customWidth="1"/>
    <col min="13574" max="13574" width="13.28515625" style="6" customWidth="1"/>
    <col min="13575" max="13582" width="0" style="6" hidden="1" customWidth="1"/>
    <col min="13583" max="13583" width="10.140625" style="6" customWidth="1"/>
    <col min="13584" max="13584" width="13.28515625" style="6" customWidth="1"/>
    <col min="13585" max="13585" width="10.5703125" style="6" customWidth="1"/>
    <col min="13586" max="13586" width="13.28515625" style="6" customWidth="1"/>
    <col min="13587" max="13587" width="11.28515625" style="6" bestFit="1" customWidth="1"/>
    <col min="13588" max="13588" width="13.28515625" style="6" customWidth="1"/>
    <col min="13589" max="13589" width="10.5703125" style="6" customWidth="1"/>
    <col min="13590" max="13590" width="11.85546875" style="6" customWidth="1"/>
    <col min="13591" max="13591" width="9.7109375" style="6" customWidth="1"/>
    <col min="13592" max="13592" width="11.28515625" style="6" customWidth="1"/>
    <col min="13593" max="13811" width="9.140625" style="6"/>
    <col min="13812" max="13812" width="3.42578125" style="6" customWidth="1"/>
    <col min="13813" max="13813" width="6.5703125" style="6" customWidth="1"/>
    <col min="13814" max="13814" width="59.7109375" style="6" customWidth="1"/>
    <col min="13815" max="13815" width="10.140625" style="6" customWidth="1"/>
    <col min="13816" max="13816" width="13.28515625" style="6" customWidth="1"/>
    <col min="13817" max="13817" width="10.140625" style="6" customWidth="1"/>
    <col min="13818" max="13818" width="13.28515625" style="6" customWidth="1"/>
    <col min="13819" max="13826" width="0" style="6" hidden="1" customWidth="1"/>
    <col min="13827" max="13827" width="10.7109375" style="6" customWidth="1"/>
    <col min="13828" max="13828" width="13.28515625" style="6" customWidth="1"/>
    <col min="13829" max="13829" width="9.85546875" style="6" customWidth="1"/>
    <col min="13830" max="13830" width="13.28515625" style="6" customWidth="1"/>
    <col min="13831" max="13838" width="0" style="6" hidden="1" customWidth="1"/>
    <col min="13839" max="13839" width="10.140625" style="6" customWidth="1"/>
    <col min="13840" max="13840" width="13.28515625" style="6" customWidth="1"/>
    <col min="13841" max="13841" width="10.5703125" style="6" customWidth="1"/>
    <col min="13842" max="13842" width="13.28515625" style="6" customWidth="1"/>
    <col min="13843" max="13843" width="11.28515625" style="6" bestFit="1" customWidth="1"/>
    <col min="13844" max="13844" width="13.28515625" style="6" customWidth="1"/>
    <col min="13845" max="13845" width="10.5703125" style="6" customWidth="1"/>
    <col min="13846" max="13846" width="11.85546875" style="6" customWidth="1"/>
    <col min="13847" max="13847" width="9.7109375" style="6" customWidth="1"/>
    <col min="13848" max="13848" width="11.28515625" style="6" customWidth="1"/>
    <col min="13849" max="14067" width="9.140625" style="6"/>
    <col min="14068" max="14068" width="3.42578125" style="6" customWidth="1"/>
    <col min="14069" max="14069" width="6.5703125" style="6" customWidth="1"/>
    <col min="14070" max="14070" width="59.7109375" style="6" customWidth="1"/>
    <col min="14071" max="14071" width="10.140625" style="6" customWidth="1"/>
    <col min="14072" max="14072" width="13.28515625" style="6" customWidth="1"/>
    <col min="14073" max="14073" width="10.140625" style="6" customWidth="1"/>
    <col min="14074" max="14074" width="13.28515625" style="6" customWidth="1"/>
    <col min="14075" max="14082" width="0" style="6" hidden="1" customWidth="1"/>
    <col min="14083" max="14083" width="10.7109375" style="6" customWidth="1"/>
    <col min="14084" max="14084" width="13.28515625" style="6" customWidth="1"/>
    <col min="14085" max="14085" width="9.85546875" style="6" customWidth="1"/>
    <col min="14086" max="14086" width="13.28515625" style="6" customWidth="1"/>
    <col min="14087" max="14094" width="0" style="6" hidden="1" customWidth="1"/>
    <col min="14095" max="14095" width="10.140625" style="6" customWidth="1"/>
    <col min="14096" max="14096" width="13.28515625" style="6" customWidth="1"/>
    <col min="14097" max="14097" width="10.5703125" style="6" customWidth="1"/>
    <col min="14098" max="14098" width="13.28515625" style="6" customWidth="1"/>
    <col min="14099" max="14099" width="11.28515625" style="6" bestFit="1" customWidth="1"/>
    <col min="14100" max="14100" width="13.28515625" style="6" customWidth="1"/>
    <col min="14101" max="14101" width="10.5703125" style="6" customWidth="1"/>
    <col min="14102" max="14102" width="11.85546875" style="6" customWidth="1"/>
    <col min="14103" max="14103" width="9.7109375" style="6" customWidth="1"/>
    <col min="14104" max="14104" width="11.28515625" style="6" customWidth="1"/>
    <col min="14105" max="14323" width="9.140625" style="6"/>
    <col min="14324" max="14324" width="3.42578125" style="6" customWidth="1"/>
    <col min="14325" max="14325" width="6.5703125" style="6" customWidth="1"/>
    <col min="14326" max="14326" width="59.7109375" style="6" customWidth="1"/>
    <col min="14327" max="14327" width="10.140625" style="6" customWidth="1"/>
    <col min="14328" max="14328" width="13.28515625" style="6" customWidth="1"/>
    <col min="14329" max="14329" width="10.140625" style="6" customWidth="1"/>
    <col min="14330" max="14330" width="13.28515625" style="6" customWidth="1"/>
    <col min="14331" max="14338" width="0" style="6" hidden="1" customWidth="1"/>
    <col min="14339" max="14339" width="10.7109375" style="6" customWidth="1"/>
    <col min="14340" max="14340" width="13.28515625" style="6" customWidth="1"/>
    <col min="14341" max="14341" width="9.85546875" style="6" customWidth="1"/>
    <col min="14342" max="14342" width="13.28515625" style="6" customWidth="1"/>
    <col min="14343" max="14350" width="0" style="6" hidden="1" customWidth="1"/>
    <col min="14351" max="14351" width="10.140625" style="6" customWidth="1"/>
    <col min="14352" max="14352" width="13.28515625" style="6" customWidth="1"/>
    <col min="14353" max="14353" width="10.5703125" style="6" customWidth="1"/>
    <col min="14354" max="14354" width="13.28515625" style="6" customWidth="1"/>
    <col min="14355" max="14355" width="11.28515625" style="6" bestFit="1" customWidth="1"/>
    <col min="14356" max="14356" width="13.28515625" style="6" customWidth="1"/>
    <col min="14357" max="14357" width="10.5703125" style="6" customWidth="1"/>
    <col min="14358" max="14358" width="11.85546875" style="6" customWidth="1"/>
    <col min="14359" max="14359" width="9.7109375" style="6" customWidth="1"/>
    <col min="14360" max="14360" width="11.28515625" style="6" customWidth="1"/>
    <col min="14361" max="14579" width="9.140625" style="6"/>
    <col min="14580" max="14580" width="3.42578125" style="6" customWidth="1"/>
    <col min="14581" max="14581" width="6.5703125" style="6" customWidth="1"/>
    <col min="14582" max="14582" width="59.7109375" style="6" customWidth="1"/>
    <col min="14583" max="14583" width="10.140625" style="6" customWidth="1"/>
    <col min="14584" max="14584" width="13.28515625" style="6" customWidth="1"/>
    <col min="14585" max="14585" width="10.140625" style="6" customWidth="1"/>
    <col min="14586" max="14586" width="13.28515625" style="6" customWidth="1"/>
    <col min="14587" max="14594" width="0" style="6" hidden="1" customWidth="1"/>
    <col min="14595" max="14595" width="10.7109375" style="6" customWidth="1"/>
    <col min="14596" max="14596" width="13.28515625" style="6" customWidth="1"/>
    <col min="14597" max="14597" width="9.85546875" style="6" customWidth="1"/>
    <col min="14598" max="14598" width="13.28515625" style="6" customWidth="1"/>
    <col min="14599" max="14606" width="0" style="6" hidden="1" customWidth="1"/>
    <col min="14607" max="14607" width="10.140625" style="6" customWidth="1"/>
    <col min="14608" max="14608" width="13.28515625" style="6" customWidth="1"/>
    <col min="14609" max="14609" width="10.5703125" style="6" customWidth="1"/>
    <col min="14610" max="14610" width="13.28515625" style="6" customWidth="1"/>
    <col min="14611" max="14611" width="11.28515625" style="6" bestFit="1" customWidth="1"/>
    <col min="14612" max="14612" width="13.28515625" style="6" customWidth="1"/>
    <col min="14613" max="14613" width="10.5703125" style="6" customWidth="1"/>
    <col min="14614" max="14614" width="11.85546875" style="6" customWidth="1"/>
    <col min="14615" max="14615" width="9.7109375" style="6" customWidth="1"/>
    <col min="14616" max="14616" width="11.28515625" style="6" customWidth="1"/>
    <col min="14617" max="14835" width="9.140625" style="6"/>
    <col min="14836" max="14836" width="3.42578125" style="6" customWidth="1"/>
    <col min="14837" max="14837" width="6.5703125" style="6" customWidth="1"/>
    <col min="14838" max="14838" width="59.7109375" style="6" customWidth="1"/>
    <col min="14839" max="14839" width="10.140625" style="6" customWidth="1"/>
    <col min="14840" max="14840" width="13.28515625" style="6" customWidth="1"/>
    <col min="14841" max="14841" width="10.140625" style="6" customWidth="1"/>
    <col min="14842" max="14842" width="13.28515625" style="6" customWidth="1"/>
    <col min="14843" max="14850" width="0" style="6" hidden="1" customWidth="1"/>
    <col min="14851" max="14851" width="10.7109375" style="6" customWidth="1"/>
    <col min="14852" max="14852" width="13.28515625" style="6" customWidth="1"/>
    <col min="14853" max="14853" width="9.85546875" style="6" customWidth="1"/>
    <col min="14854" max="14854" width="13.28515625" style="6" customWidth="1"/>
    <col min="14855" max="14862" width="0" style="6" hidden="1" customWidth="1"/>
    <col min="14863" max="14863" width="10.140625" style="6" customWidth="1"/>
    <col min="14864" max="14864" width="13.28515625" style="6" customWidth="1"/>
    <col min="14865" max="14865" width="10.5703125" style="6" customWidth="1"/>
    <col min="14866" max="14866" width="13.28515625" style="6" customWidth="1"/>
    <col min="14867" max="14867" width="11.28515625" style="6" bestFit="1" customWidth="1"/>
    <col min="14868" max="14868" width="13.28515625" style="6" customWidth="1"/>
    <col min="14869" max="14869" width="10.5703125" style="6" customWidth="1"/>
    <col min="14870" max="14870" width="11.85546875" style="6" customWidth="1"/>
    <col min="14871" max="14871" width="9.7109375" style="6" customWidth="1"/>
    <col min="14872" max="14872" width="11.28515625" style="6" customWidth="1"/>
    <col min="14873" max="15091" width="9.140625" style="6"/>
    <col min="15092" max="15092" width="3.42578125" style="6" customWidth="1"/>
    <col min="15093" max="15093" width="6.5703125" style="6" customWidth="1"/>
    <col min="15094" max="15094" width="59.7109375" style="6" customWidth="1"/>
    <col min="15095" max="15095" width="10.140625" style="6" customWidth="1"/>
    <col min="15096" max="15096" width="13.28515625" style="6" customWidth="1"/>
    <col min="15097" max="15097" width="10.140625" style="6" customWidth="1"/>
    <col min="15098" max="15098" width="13.28515625" style="6" customWidth="1"/>
    <col min="15099" max="15106" width="0" style="6" hidden="1" customWidth="1"/>
    <col min="15107" max="15107" width="10.7109375" style="6" customWidth="1"/>
    <col min="15108" max="15108" width="13.28515625" style="6" customWidth="1"/>
    <col min="15109" max="15109" width="9.85546875" style="6" customWidth="1"/>
    <col min="15110" max="15110" width="13.28515625" style="6" customWidth="1"/>
    <col min="15111" max="15118" width="0" style="6" hidden="1" customWidth="1"/>
    <col min="15119" max="15119" width="10.140625" style="6" customWidth="1"/>
    <col min="15120" max="15120" width="13.28515625" style="6" customWidth="1"/>
    <col min="15121" max="15121" width="10.5703125" style="6" customWidth="1"/>
    <col min="15122" max="15122" width="13.28515625" style="6" customWidth="1"/>
    <col min="15123" max="15123" width="11.28515625" style="6" bestFit="1" customWidth="1"/>
    <col min="15124" max="15124" width="13.28515625" style="6" customWidth="1"/>
    <col min="15125" max="15125" width="10.5703125" style="6" customWidth="1"/>
    <col min="15126" max="15126" width="11.85546875" style="6" customWidth="1"/>
    <col min="15127" max="15127" width="9.7109375" style="6" customWidth="1"/>
    <col min="15128" max="15128" width="11.28515625" style="6" customWidth="1"/>
    <col min="15129" max="15347" width="9.140625" style="6"/>
    <col min="15348" max="15348" width="3.42578125" style="6" customWidth="1"/>
    <col min="15349" max="15349" width="6.5703125" style="6" customWidth="1"/>
    <col min="15350" max="15350" width="59.7109375" style="6" customWidth="1"/>
    <col min="15351" max="15351" width="10.140625" style="6" customWidth="1"/>
    <col min="15352" max="15352" width="13.28515625" style="6" customWidth="1"/>
    <col min="15353" max="15353" width="10.140625" style="6" customWidth="1"/>
    <col min="15354" max="15354" width="13.28515625" style="6" customWidth="1"/>
    <col min="15355" max="15362" width="0" style="6" hidden="1" customWidth="1"/>
    <col min="15363" max="15363" width="10.7109375" style="6" customWidth="1"/>
    <col min="15364" max="15364" width="13.28515625" style="6" customWidth="1"/>
    <col min="15365" max="15365" width="9.85546875" style="6" customWidth="1"/>
    <col min="15366" max="15366" width="13.28515625" style="6" customWidth="1"/>
    <col min="15367" max="15374" width="0" style="6" hidden="1" customWidth="1"/>
    <col min="15375" max="15375" width="10.140625" style="6" customWidth="1"/>
    <col min="15376" max="15376" width="13.28515625" style="6" customWidth="1"/>
    <col min="15377" max="15377" width="10.5703125" style="6" customWidth="1"/>
    <col min="15378" max="15378" width="13.28515625" style="6" customWidth="1"/>
    <col min="15379" max="15379" width="11.28515625" style="6" bestFit="1" customWidth="1"/>
    <col min="15380" max="15380" width="13.28515625" style="6" customWidth="1"/>
    <col min="15381" max="15381" width="10.5703125" style="6" customWidth="1"/>
    <col min="15382" max="15382" width="11.85546875" style="6" customWidth="1"/>
    <col min="15383" max="15383" width="9.7109375" style="6" customWidth="1"/>
    <col min="15384" max="15384" width="11.28515625" style="6" customWidth="1"/>
    <col min="15385" max="15603" width="9.140625" style="6"/>
    <col min="15604" max="15604" width="3.42578125" style="6" customWidth="1"/>
    <col min="15605" max="15605" width="6.5703125" style="6" customWidth="1"/>
    <col min="15606" max="15606" width="59.7109375" style="6" customWidth="1"/>
    <col min="15607" max="15607" width="10.140625" style="6" customWidth="1"/>
    <col min="15608" max="15608" width="13.28515625" style="6" customWidth="1"/>
    <col min="15609" max="15609" width="10.140625" style="6" customWidth="1"/>
    <col min="15610" max="15610" width="13.28515625" style="6" customWidth="1"/>
    <col min="15611" max="15618" width="0" style="6" hidden="1" customWidth="1"/>
    <col min="15619" max="15619" width="10.7109375" style="6" customWidth="1"/>
    <col min="15620" max="15620" width="13.28515625" style="6" customWidth="1"/>
    <col min="15621" max="15621" width="9.85546875" style="6" customWidth="1"/>
    <col min="15622" max="15622" width="13.28515625" style="6" customWidth="1"/>
    <col min="15623" max="15630" width="0" style="6" hidden="1" customWidth="1"/>
    <col min="15631" max="15631" width="10.140625" style="6" customWidth="1"/>
    <col min="15632" max="15632" width="13.28515625" style="6" customWidth="1"/>
    <col min="15633" max="15633" width="10.5703125" style="6" customWidth="1"/>
    <col min="15634" max="15634" width="13.28515625" style="6" customWidth="1"/>
    <col min="15635" max="15635" width="11.28515625" style="6" bestFit="1" customWidth="1"/>
    <col min="15636" max="15636" width="13.28515625" style="6" customWidth="1"/>
    <col min="15637" max="15637" width="10.5703125" style="6" customWidth="1"/>
    <col min="15638" max="15638" width="11.85546875" style="6" customWidth="1"/>
    <col min="15639" max="15639" width="9.7109375" style="6" customWidth="1"/>
    <col min="15640" max="15640" width="11.28515625" style="6" customWidth="1"/>
    <col min="15641" max="15859" width="9.140625" style="6"/>
    <col min="15860" max="15860" width="3.42578125" style="6" customWidth="1"/>
    <col min="15861" max="15861" width="6.5703125" style="6" customWidth="1"/>
    <col min="15862" max="15862" width="59.7109375" style="6" customWidth="1"/>
    <col min="15863" max="15863" width="10.140625" style="6" customWidth="1"/>
    <col min="15864" max="15864" width="13.28515625" style="6" customWidth="1"/>
    <col min="15865" max="15865" width="10.140625" style="6" customWidth="1"/>
    <col min="15866" max="15866" width="13.28515625" style="6" customWidth="1"/>
    <col min="15867" max="15874" width="0" style="6" hidden="1" customWidth="1"/>
    <col min="15875" max="15875" width="10.7109375" style="6" customWidth="1"/>
    <col min="15876" max="15876" width="13.28515625" style="6" customWidth="1"/>
    <col min="15877" max="15877" width="9.85546875" style="6" customWidth="1"/>
    <col min="15878" max="15878" width="13.28515625" style="6" customWidth="1"/>
    <col min="15879" max="15886" width="0" style="6" hidden="1" customWidth="1"/>
    <col min="15887" max="15887" width="10.140625" style="6" customWidth="1"/>
    <col min="15888" max="15888" width="13.28515625" style="6" customWidth="1"/>
    <col min="15889" max="15889" width="10.5703125" style="6" customWidth="1"/>
    <col min="15890" max="15890" width="13.28515625" style="6" customWidth="1"/>
    <col min="15891" max="15891" width="11.28515625" style="6" bestFit="1" customWidth="1"/>
    <col min="15892" max="15892" width="13.28515625" style="6" customWidth="1"/>
    <col min="15893" max="15893" width="10.5703125" style="6" customWidth="1"/>
    <col min="15894" max="15894" width="11.85546875" style="6" customWidth="1"/>
    <col min="15895" max="15895" width="9.7109375" style="6" customWidth="1"/>
    <col min="15896" max="15896" width="11.28515625" style="6" customWidth="1"/>
    <col min="15897" max="16115" width="9.140625" style="6"/>
    <col min="16116" max="16116" width="3.42578125" style="6" customWidth="1"/>
    <col min="16117" max="16117" width="6.5703125" style="6" customWidth="1"/>
    <col min="16118" max="16118" width="59.7109375" style="6" customWidth="1"/>
    <col min="16119" max="16119" width="10.140625" style="6" customWidth="1"/>
    <col min="16120" max="16120" width="13.28515625" style="6" customWidth="1"/>
    <col min="16121" max="16121" width="10.140625" style="6" customWidth="1"/>
    <col min="16122" max="16122" width="13.28515625" style="6" customWidth="1"/>
    <col min="16123" max="16130" width="0" style="6" hidden="1" customWidth="1"/>
    <col min="16131" max="16131" width="10.7109375" style="6" customWidth="1"/>
    <col min="16132" max="16132" width="13.28515625" style="6" customWidth="1"/>
    <col min="16133" max="16133" width="9.85546875" style="6" customWidth="1"/>
    <col min="16134" max="16134" width="13.28515625" style="6" customWidth="1"/>
    <col min="16135" max="16142" width="0" style="6" hidden="1" customWidth="1"/>
    <col min="16143" max="16143" width="10.140625" style="6" customWidth="1"/>
    <col min="16144" max="16144" width="13.28515625" style="6" customWidth="1"/>
    <col min="16145" max="16145" width="10.5703125" style="6" customWidth="1"/>
    <col min="16146" max="16146" width="13.28515625" style="6" customWidth="1"/>
    <col min="16147" max="16147" width="11.28515625" style="6" bestFit="1" customWidth="1"/>
    <col min="16148" max="16148" width="13.28515625" style="6" customWidth="1"/>
    <col min="16149" max="16149" width="10.5703125" style="6" customWidth="1"/>
    <col min="16150" max="16150" width="11.85546875" style="6" customWidth="1"/>
    <col min="16151" max="16151" width="9.7109375" style="6" customWidth="1"/>
    <col min="16152" max="16152" width="11.28515625" style="6" customWidth="1"/>
    <col min="16153" max="16384" width="9.140625" style="6"/>
  </cols>
  <sheetData>
    <row r="1" spans="1:24" ht="15.75">
      <c r="A1" s="154" t="s">
        <v>103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</row>
    <row r="2" spans="1:24" ht="15.75">
      <c r="A2" s="154" t="s">
        <v>104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1:24">
      <c r="B3" s="7" t="s">
        <v>49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28.5" customHeight="1">
      <c r="B4" s="25" t="s">
        <v>50</v>
      </c>
      <c r="C4" s="26" t="s">
        <v>105</v>
      </c>
      <c r="D4" s="28">
        <v>2011</v>
      </c>
      <c r="E4" s="152" t="s">
        <v>51</v>
      </c>
      <c r="F4" s="153"/>
      <c r="G4" s="152" t="s">
        <v>52</v>
      </c>
      <c r="H4" s="153"/>
      <c r="I4" s="152" t="s">
        <v>53</v>
      </c>
      <c r="J4" s="153"/>
      <c r="K4" s="152" t="s">
        <v>54</v>
      </c>
      <c r="L4" s="153"/>
      <c r="M4" s="28">
        <v>2012</v>
      </c>
      <c r="N4" s="28">
        <v>2013</v>
      </c>
      <c r="O4" s="152" t="s">
        <v>55</v>
      </c>
      <c r="P4" s="153"/>
      <c r="Q4" s="152" t="s">
        <v>56</v>
      </c>
      <c r="R4" s="153"/>
      <c r="S4" s="152" t="s">
        <v>57</v>
      </c>
      <c r="T4" s="153"/>
      <c r="U4" s="152" t="s">
        <v>58</v>
      </c>
      <c r="V4" s="153"/>
      <c r="W4" s="28">
        <v>2014</v>
      </c>
      <c r="X4" s="28">
        <v>2015</v>
      </c>
    </row>
    <row r="5" spans="1:24" ht="18.75" customHeight="1">
      <c r="B5" s="29"/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ht="39.950000000000003" customHeight="1">
      <c r="B6" s="41" t="s">
        <v>60</v>
      </c>
      <c r="C6" s="42" t="s">
        <v>107</v>
      </c>
      <c r="D6" s="38">
        <v>22.455500000000001</v>
      </c>
      <c r="E6" s="40">
        <v>18</v>
      </c>
      <c r="F6" s="38">
        <v>67.766400000000004</v>
      </c>
      <c r="G6" s="40">
        <v>8</v>
      </c>
      <c r="H6" s="38">
        <v>3.86822</v>
      </c>
      <c r="I6" s="40">
        <v>3</v>
      </c>
      <c r="J6" s="43">
        <v>100.1366</v>
      </c>
      <c r="K6" s="40">
        <v>7</v>
      </c>
      <c r="L6" s="43">
        <v>0.50149999999999995</v>
      </c>
      <c r="M6" s="43">
        <v>172.27279999999999</v>
      </c>
      <c r="N6" s="43">
        <v>94.165850000000006</v>
      </c>
      <c r="O6" s="40">
        <v>22</v>
      </c>
      <c r="P6" s="43">
        <v>4.3</v>
      </c>
      <c r="Q6" s="40">
        <v>23</v>
      </c>
      <c r="R6" s="43">
        <v>10.963799999999999</v>
      </c>
      <c r="S6" s="40">
        <v>19</v>
      </c>
      <c r="T6" s="43">
        <v>3.0785999999999998</v>
      </c>
      <c r="U6" s="40">
        <v>38</v>
      </c>
      <c r="V6" s="43">
        <v>12.772200000000002</v>
      </c>
      <c r="W6" s="44">
        <v>31.1325</v>
      </c>
      <c r="X6" s="44">
        <v>21.1891</v>
      </c>
    </row>
    <row r="7" spans="1:24" ht="39.950000000000003" customHeight="1">
      <c r="B7" s="41" t="s">
        <v>61</v>
      </c>
      <c r="C7" s="42" t="s">
        <v>108</v>
      </c>
      <c r="D7" s="38">
        <v>753.70150000000001</v>
      </c>
      <c r="E7" s="40">
        <v>30</v>
      </c>
      <c r="F7" s="38">
        <v>154.78059999999999</v>
      </c>
      <c r="G7" s="40">
        <v>48</v>
      </c>
      <c r="H7" s="38">
        <v>158.81907999999999</v>
      </c>
      <c r="I7" s="40">
        <v>31</v>
      </c>
      <c r="J7" s="43">
        <v>122.4496</v>
      </c>
      <c r="K7" s="40">
        <v>79</v>
      </c>
      <c r="L7" s="43">
        <v>209.27238</v>
      </c>
      <c r="M7" s="43">
        <v>645.32180000000005</v>
      </c>
      <c r="N7" s="43">
        <v>887.45043999999996</v>
      </c>
      <c r="O7" s="40">
        <v>65</v>
      </c>
      <c r="P7" s="43">
        <v>122.4</v>
      </c>
      <c r="Q7" s="40">
        <v>117</v>
      </c>
      <c r="R7" s="43">
        <v>156.33600000000001</v>
      </c>
      <c r="S7" s="40">
        <v>74</v>
      </c>
      <c r="T7" s="43">
        <v>200.304</v>
      </c>
      <c r="U7" s="40">
        <v>180</v>
      </c>
      <c r="V7" s="43">
        <v>71.761399999999995</v>
      </c>
      <c r="W7" s="44">
        <v>550.83510000000001</v>
      </c>
      <c r="X7" s="44">
        <v>1246.0962</v>
      </c>
    </row>
    <row r="8" spans="1:24" ht="39.950000000000003" customHeight="1">
      <c r="B8" s="41" t="s">
        <v>62</v>
      </c>
      <c r="C8" s="42" t="s">
        <v>109</v>
      </c>
      <c r="D8" s="38">
        <v>22.929500000000001</v>
      </c>
      <c r="E8" s="40">
        <v>4</v>
      </c>
      <c r="F8" s="38">
        <v>8.3468</v>
      </c>
      <c r="G8" s="40">
        <v>15</v>
      </c>
      <c r="H8" s="38">
        <v>19.207900000000002</v>
      </c>
      <c r="I8" s="40">
        <v>7</v>
      </c>
      <c r="J8" s="43">
        <v>2.5979999999999999</v>
      </c>
      <c r="K8" s="40">
        <v>30</v>
      </c>
      <c r="L8" s="43">
        <v>44.86768</v>
      </c>
      <c r="M8" s="43">
        <v>75.020200000000003</v>
      </c>
      <c r="N8" s="43">
        <v>91.361850000000004</v>
      </c>
      <c r="O8" s="40">
        <v>26</v>
      </c>
      <c r="P8" s="43">
        <v>37.5</v>
      </c>
      <c r="Q8" s="40">
        <v>36</v>
      </c>
      <c r="R8" s="43">
        <v>1.7350999999999999</v>
      </c>
      <c r="S8" s="40">
        <v>24</v>
      </c>
      <c r="T8" s="43">
        <v>12.1256</v>
      </c>
      <c r="U8" s="40">
        <v>44</v>
      </c>
      <c r="V8" s="43">
        <v>60.769800000000004</v>
      </c>
      <c r="W8" s="44">
        <v>112.1095</v>
      </c>
      <c r="X8" s="44">
        <v>57.133400000000002</v>
      </c>
    </row>
    <row r="9" spans="1:24" ht="39.950000000000003" customHeight="1">
      <c r="B9" s="41" t="s">
        <v>63</v>
      </c>
      <c r="C9" s="42" t="s">
        <v>110</v>
      </c>
      <c r="D9" s="38">
        <v>212.33850000000001</v>
      </c>
      <c r="E9" s="40">
        <v>25</v>
      </c>
      <c r="F9" s="38">
        <v>139.155</v>
      </c>
      <c r="G9" s="40">
        <v>31</v>
      </c>
      <c r="H9" s="38">
        <v>289.00690999999995</v>
      </c>
      <c r="I9" s="40">
        <v>15</v>
      </c>
      <c r="J9" s="43">
        <v>587.66309999999999</v>
      </c>
      <c r="K9" s="40">
        <v>39</v>
      </c>
      <c r="L9" s="43">
        <v>137.02992</v>
      </c>
      <c r="M9" s="43">
        <v>1152.8548999999998</v>
      </c>
      <c r="N9" s="43">
        <v>1304.94379</v>
      </c>
      <c r="O9" s="40">
        <v>27</v>
      </c>
      <c r="P9" s="43">
        <v>618.70000000000005</v>
      </c>
      <c r="Q9" s="40">
        <v>64</v>
      </c>
      <c r="R9" s="43">
        <v>327.31620000000004</v>
      </c>
      <c r="S9" s="40">
        <v>39</v>
      </c>
      <c r="T9" s="43">
        <v>155.9537</v>
      </c>
      <c r="U9" s="40">
        <v>77</v>
      </c>
      <c r="V9" s="43">
        <v>267.56380000000001</v>
      </c>
      <c r="W9" s="44">
        <v>1369.5648999999999</v>
      </c>
      <c r="X9" s="44">
        <v>653.39469999999994</v>
      </c>
    </row>
    <row r="10" spans="1:24" ht="39.950000000000003" customHeight="1">
      <c r="B10" s="41" t="s">
        <v>64</v>
      </c>
      <c r="C10" s="42" t="s">
        <v>111</v>
      </c>
      <c r="D10" s="38">
        <v>19.4725</v>
      </c>
      <c r="E10" s="40">
        <v>9</v>
      </c>
      <c r="F10" s="38">
        <v>48.951900000000002</v>
      </c>
      <c r="G10" s="40">
        <v>11</v>
      </c>
      <c r="H10" s="38">
        <v>96.405960000000007</v>
      </c>
      <c r="I10" s="40">
        <v>5</v>
      </c>
      <c r="J10" s="43">
        <v>5.3357000000000001</v>
      </c>
      <c r="K10" s="40">
        <v>16</v>
      </c>
      <c r="L10" s="43">
        <v>5.6281800000000004</v>
      </c>
      <c r="M10" s="43">
        <v>156.3218</v>
      </c>
      <c r="N10" s="43">
        <v>34.298279999999998</v>
      </c>
      <c r="O10" s="40">
        <v>27</v>
      </c>
      <c r="P10" s="43">
        <v>24.2</v>
      </c>
      <c r="Q10" s="40">
        <v>23</v>
      </c>
      <c r="R10" s="43">
        <v>5.6443000000000003</v>
      </c>
      <c r="S10" s="40">
        <v>17</v>
      </c>
      <c r="T10" s="43">
        <v>5.4851999999999999</v>
      </c>
      <c r="U10" s="40">
        <v>24</v>
      </c>
      <c r="V10" s="43">
        <v>16.072099999999999</v>
      </c>
      <c r="W10" s="44">
        <v>51.446400000000004</v>
      </c>
      <c r="X10" s="44">
        <v>107.7317</v>
      </c>
    </row>
    <row r="11" spans="1:24" ht="39.950000000000003" customHeight="1">
      <c r="B11" s="41" t="s">
        <v>65</v>
      </c>
      <c r="C11" s="42" t="s">
        <v>112</v>
      </c>
      <c r="D11" s="38">
        <v>557.32339999999999</v>
      </c>
      <c r="E11" s="40">
        <v>33</v>
      </c>
      <c r="F11" s="38">
        <v>295.83229999999998</v>
      </c>
      <c r="G11" s="40">
        <v>39</v>
      </c>
      <c r="H11" s="38">
        <v>81.088929999999991</v>
      </c>
      <c r="I11" s="40">
        <v>31</v>
      </c>
      <c r="J11" s="43">
        <v>152.26170000000002</v>
      </c>
      <c r="K11" s="40">
        <v>71</v>
      </c>
      <c r="L11" s="43">
        <v>257.26558</v>
      </c>
      <c r="M11" s="43">
        <v>786.44849999999997</v>
      </c>
      <c r="N11" s="43">
        <v>485.92244000000005</v>
      </c>
      <c r="O11" s="40">
        <v>45</v>
      </c>
      <c r="P11" s="43">
        <v>304.10000000000002</v>
      </c>
      <c r="Q11" s="40">
        <v>49</v>
      </c>
      <c r="R11" s="43">
        <v>65.695700000000002</v>
      </c>
      <c r="S11" s="40">
        <v>50</v>
      </c>
      <c r="T11" s="43">
        <v>312.60120000000001</v>
      </c>
      <c r="U11" s="40">
        <v>59</v>
      </c>
      <c r="V11" s="43">
        <v>374.15209999999996</v>
      </c>
      <c r="W11" s="44">
        <v>1056.5154</v>
      </c>
      <c r="X11" s="44">
        <v>645.82180000000005</v>
      </c>
    </row>
    <row r="12" spans="1:24" ht="39.950000000000003" customHeight="1">
      <c r="B12" s="41" t="s">
        <v>66</v>
      </c>
      <c r="C12" s="42" t="s">
        <v>113</v>
      </c>
      <c r="D12" s="38">
        <v>43.055599999999998</v>
      </c>
      <c r="E12" s="40">
        <v>4</v>
      </c>
      <c r="F12" s="38">
        <v>5.7832999999999997</v>
      </c>
      <c r="G12" s="40">
        <v>11</v>
      </c>
      <c r="H12" s="38">
        <v>5.2835299999999998</v>
      </c>
      <c r="I12" s="40">
        <v>4</v>
      </c>
      <c r="J12" s="43">
        <v>4.3286999999999995</v>
      </c>
      <c r="K12" s="40">
        <v>14</v>
      </c>
      <c r="L12" s="43">
        <v>15.03561</v>
      </c>
      <c r="M12" s="43">
        <v>30.431000000000001</v>
      </c>
      <c r="N12" s="43">
        <v>22.319609999999997</v>
      </c>
      <c r="O12" s="40">
        <v>3</v>
      </c>
      <c r="P12" s="43">
        <v>1.7</v>
      </c>
      <c r="Q12" s="40">
        <v>6</v>
      </c>
      <c r="R12" s="43">
        <v>1.8845999999999998</v>
      </c>
      <c r="S12" s="40">
        <v>7</v>
      </c>
      <c r="T12" s="43">
        <v>1.8399000000000001</v>
      </c>
      <c r="U12" s="40">
        <v>12</v>
      </c>
      <c r="V12" s="43">
        <v>13.9161</v>
      </c>
      <c r="W12" s="44">
        <v>19.317299999999999</v>
      </c>
      <c r="X12" s="44">
        <v>20.578400000000002</v>
      </c>
    </row>
    <row r="13" spans="1:24" ht="39.950000000000003" customHeight="1">
      <c r="B13" s="41" t="s">
        <v>67</v>
      </c>
      <c r="C13" s="42" t="s">
        <v>114</v>
      </c>
      <c r="D13" s="38">
        <v>79.497500000000002</v>
      </c>
      <c r="E13" s="40">
        <v>11</v>
      </c>
      <c r="F13" s="38">
        <v>55.621699999999997</v>
      </c>
      <c r="G13" s="40">
        <v>14</v>
      </c>
      <c r="H13" s="38">
        <v>7.8200900000000004</v>
      </c>
      <c r="I13" s="40">
        <v>7</v>
      </c>
      <c r="J13" s="43">
        <v>5.7244999999999999</v>
      </c>
      <c r="K13" s="40">
        <v>38</v>
      </c>
      <c r="L13" s="43">
        <v>45.154139999999998</v>
      </c>
      <c r="M13" s="43">
        <v>114.3203</v>
      </c>
      <c r="N13" s="43">
        <v>46.762420000000006</v>
      </c>
      <c r="O13" s="40">
        <v>16</v>
      </c>
      <c r="P13" s="43">
        <v>15.3</v>
      </c>
      <c r="Q13" s="40">
        <v>23</v>
      </c>
      <c r="R13" s="43">
        <v>96.9923</v>
      </c>
      <c r="S13" s="40">
        <v>18</v>
      </c>
      <c r="T13" s="43">
        <v>29.478000000000002</v>
      </c>
      <c r="U13" s="40">
        <v>28</v>
      </c>
      <c r="V13" s="43">
        <v>14.733000000000001</v>
      </c>
      <c r="W13" s="44">
        <v>156.489</v>
      </c>
      <c r="X13" s="44">
        <v>257.72620000000001</v>
      </c>
    </row>
    <row r="14" spans="1:24" ht="39.950000000000003" customHeight="1">
      <c r="B14" s="41" t="s">
        <v>68</v>
      </c>
      <c r="C14" s="42" t="s">
        <v>115</v>
      </c>
      <c r="D14" s="38">
        <v>146.0498</v>
      </c>
      <c r="E14" s="40">
        <v>9</v>
      </c>
      <c r="F14" s="38">
        <v>13.980600000000001</v>
      </c>
      <c r="G14" s="40">
        <v>13</v>
      </c>
      <c r="H14" s="38">
        <v>14.05434</v>
      </c>
      <c r="I14" s="40">
        <v>5</v>
      </c>
      <c r="J14" s="43">
        <v>7.8357999999999999</v>
      </c>
      <c r="K14" s="40">
        <v>19</v>
      </c>
      <c r="L14" s="43">
        <v>23.312570000000001</v>
      </c>
      <c r="M14" s="43">
        <v>59.183399999999999</v>
      </c>
      <c r="N14" s="43">
        <v>112.39276</v>
      </c>
      <c r="O14" s="40">
        <v>7</v>
      </c>
      <c r="P14" s="43">
        <v>34.9</v>
      </c>
      <c r="Q14" s="40">
        <v>13</v>
      </c>
      <c r="R14" s="43">
        <v>21.4664</v>
      </c>
      <c r="S14" s="40">
        <v>18</v>
      </c>
      <c r="T14" s="43">
        <v>29.618599999999997</v>
      </c>
      <c r="U14" s="40">
        <v>22</v>
      </c>
      <c r="V14" s="43">
        <v>19.033300000000001</v>
      </c>
      <c r="W14" s="44">
        <v>105.0438</v>
      </c>
      <c r="X14" s="44">
        <v>82.6631</v>
      </c>
    </row>
    <row r="15" spans="1:24" ht="39.950000000000003" customHeight="1">
      <c r="B15" s="41" t="s">
        <v>69</v>
      </c>
      <c r="C15" s="42" t="s">
        <v>116</v>
      </c>
      <c r="D15" s="38">
        <v>219.73699999999999</v>
      </c>
      <c r="E15" s="40">
        <v>51</v>
      </c>
      <c r="F15" s="38">
        <v>165.90639999999999</v>
      </c>
      <c r="G15" s="40">
        <v>50</v>
      </c>
      <c r="H15" s="38">
        <v>162.02136999999999</v>
      </c>
      <c r="I15" s="40">
        <v>60</v>
      </c>
      <c r="J15" s="43">
        <v>185.37020000000001</v>
      </c>
      <c r="K15" s="40">
        <v>32</v>
      </c>
      <c r="L15" s="43">
        <v>23.812819999999999</v>
      </c>
      <c r="M15" s="43">
        <v>537.11069999999995</v>
      </c>
      <c r="N15" s="43">
        <v>315.72858999999994</v>
      </c>
      <c r="O15" s="40">
        <v>34</v>
      </c>
      <c r="P15" s="43">
        <v>107.7</v>
      </c>
      <c r="Q15" s="40">
        <v>69</v>
      </c>
      <c r="R15" s="43">
        <v>99.452799999999996</v>
      </c>
      <c r="S15" s="40">
        <v>29</v>
      </c>
      <c r="T15" s="43">
        <v>106.4345</v>
      </c>
      <c r="U15" s="40">
        <v>57</v>
      </c>
      <c r="V15" s="43">
        <v>78.523600000000002</v>
      </c>
      <c r="W15" s="44">
        <v>392.11470000000003</v>
      </c>
      <c r="X15" s="44">
        <v>640.42130000000009</v>
      </c>
    </row>
    <row r="16" spans="1:24" ht="39.950000000000003" customHeight="1">
      <c r="B16" s="41" t="s">
        <v>71</v>
      </c>
      <c r="C16" s="42" t="s">
        <v>118</v>
      </c>
      <c r="D16" s="38">
        <v>4824.0788000000002</v>
      </c>
      <c r="E16" s="40">
        <v>320</v>
      </c>
      <c r="F16" s="38">
        <v>1237.529</v>
      </c>
      <c r="G16" s="40">
        <v>341</v>
      </c>
      <c r="H16" s="38">
        <v>582.35496000000001</v>
      </c>
      <c r="I16" s="40">
        <v>304</v>
      </c>
      <c r="J16" s="43">
        <v>1199.4158</v>
      </c>
      <c r="K16" s="40">
        <v>582</v>
      </c>
      <c r="L16" s="43">
        <v>1088.4202600000001</v>
      </c>
      <c r="M16" s="43">
        <v>4107.7208000000001</v>
      </c>
      <c r="N16" s="43">
        <v>2591.1325999999999</v>
      </c>
      <c r="O16" s="40">
        <v>880</v>
      </c>
      <c r="P16" s="43">
        <v>416.6</v>
      </c>
      <c r="Q16" s="40">
        <v>1012</v>
      </c>
      <c r="R16" s="43">
        <v>1687.5231999999999</v>
      </c>
      <c r="S16" s="40">
        <v>627</v>
      </c>
      <c r="T16" s="43">
        <v>1482.3411000000001</v>
      </c>
      <c r="U16" s="40">
        <v>1280</v>
      </c>
      <c r="V16" s="43">
        <v>922.91240000000005</v>
      </c>
      <c r="W16" s="44">
        <v>4509.3627999999999</v>
      </c>
      <c r="X16" s="44">
        <v>3619.3924999999999</v>
      </c>
    </row>
    <row r="17" spans="2:24" ht="39.950000000000003" customHeight="1">
      <c r="B17" s="41" t="s">
        <v>72</v>
      </c>
      <c r="C17" s="42" t="s">
        <v>119</v>
      </c>
      <c r="D17" s="38">
        <v>3839.3595999999998</v>
      </c>
      <c r="E17" s="40">
        <v>288</v>
      </c>
      <c r="F17" s="38">
        <v>1098.6420000000001</v>
      </c>
      <c r="G17" s="40">
        <v>234</v>
      </c>
      <c r="H17" s="38">
        <v>942.12599</v>
      </c>
      <c r="I17" s="40">
        <v>146</v>
      </c>
      <c r="J17" s="43">
        <v>1015.9277</v>
      </c>
      <c r="K17" s="40">
        <v>236</v>
      </c>
      <c r="L17" s="43">
        <v>1154.0086399999998</v>
      </c>
      <c r="M17" s="43">
        <v>4210.7038000000002</v>
      </c>
      <c r="N17" s="43">
        <v>7124.8771800000004</v>
      </c>
      <c r="O17" s="40">
        <v>506</v>
      </c>
      <c r="P17" s="43">
        <v>1767.4</v>
      </c>
      <c r="Q17" s="40">
        <v>634</v>
      </c>
      <c r="R17" s="43">
        <v>1463.8945000000001</v>
      </c>
      <c r="S17" s="40">
        <v>443</v>
      </c>
      <c r="T17" s="43">
        <v>1434.3503999999998</v>
      </c>
      <c r="U17" s="40">
        <v>810</v>
      </c>
      <c r="V17" s="43">
        <v>1896.3191000000002</v>
      </c>
      <c r="W17" s="44">
        <v>6561.9464000000007</v>
      </c>
      <c r="X17" s="44">
        <v>5738.7142999999996</v>
      </c>
    </row>
    <row r="18" spans="2:24" ht="39.950000000000003" customHeight="1">
      <c r="B18" s="41" t="s">
        <v>73</v>
      </c>
      <c r="C18" s="42" t="s">
        <v>120</v>
      </c>
      <c r="D18" s="38">
        <v>174.9649</v>
      </c>
      <c r="E18" s="40">
        <v>41</v>
      </c>
      <c r="F18" s="38">
        <v>92.727699999999999</v>
      </c>
      <c r="G18" s="40">
        <v>39</v>
      </c>
      <c r="H18" s="38">
        <v>51.468239999999994</v>
      </c>
      <c r="I18" s="40">
        <v>30</v>
      </c>
      <c r="J18" s="43">
        <v>37.761900000000004</v>
      </c>
      <c r="K18" s="40">
        <v>81</v>
      </c>
      <c r="L18" s="43">
        <v>59.554690000000001</v>
      </c>
      <c r="M18" s="43">
        <v>241.51259999999999</v>
      </c>
      <c r="N18" s="43">
        <v>464.29710999999998</v>
      </c>
      <c r="O18" s="40">
        <v>60</v>
      </c>
      <c r="P18" s="43">
        <v>128</v>
      </c>
      <c r="Q18" s="40">
        <v>102</v>
      </c>
      <c r="R18" s="43">
        <v>170.93429999999998</v>
      </c>
      <c r="S18" s="40">
        <v>66</v>
      </c>
      <c r="T18" s="43">
        <v>45.569199999999995</v>
      </c>
      <c r="U18" s="40">
        <v>104</v>
      </c>
      <c r="V18" s="43">
        <v>118.85760000000001</v>
      </c>
      <c r="W18" s="44">
        <v>463.36059999999998</v>
      </c>
      <c r="X18" s="44">
        <v>850.39760000000001</v>
      </c>
    </row>
    <row r="19" spans="2:24" ht="39.950000000000003" customHeight="1">
      <c r="B19" s="41" t="s">
        <v>74</v>
      </c>
      <c r="C19" s="42" t="s">
        <v>121</v>
      </c>
      <c r="D19" s="38">
        <v>2.407</v>
      </c>
      <c r="E19" s="40">
        <v>3</v>
      </c>
      <c r="F19" s="38">
        <v>1.5699999999999999E-2</v>
      </c>
      <c r="G19" s="40">
        <v>14</v>
      </c>
      <c r="H19" s="38">
        <v>63.179780000000001</v>
      </c>
      <c r="I19" s="40">
        <v>8</v>
      </c>
      <c r="J19" s="43">
        <v>21.241700000000002</v>
      </c>
      <c r="K19" s="40">
        <v>9</v>
      </c>
      <c r="L19" s="43">
        <v>0.50207999999999997</v>
      </c>
      <c r="M19" s="43">
        <v>84.9392</v>
      </c>
      <c r="N19" s="43">
        <v>29.57891</v>
      </c>
      <c r="O19" s="40">
        <v>7</v>
      </c>
      <c r="P19" s="43">
        <v>9.6</v>
      </c>
      <c r="Q19" s="40">
        <v>28</v>
      </c>
      <c r="R19" s="43">
        <v>15.363299999999999</v>
      </c>
      <c r="S19" s="40">
        <v>8</v>
      </c>
      <c r="T19" s="43">
        <v>3.5178000000000003</v>
      </c>
      <c r="U19" s="40">
        <v>33</v>
      </c>
      <c r="V19" s="43">
        <v>36.404300000000006</v>
      </c>
      <c r="W19" s="44">
        <v>64.891199999999998</v>
      </c>
      <c r="X19" s="44">
        <v>89.105800000000002</v>
      </c>
    </row>
    <row r="20" spans="2:24" ht="39.950000000000003" customHeight="1">
      <c r="B20" s="41" t="s">
        <v>75</v>
      </c>
      <c r="C20" s="42" t="s">
        <v>122</v>
      </c>
      <c r="D20" s="38">
        <v>1312.0396000000001</v>
      </c>
      <c r="E20" s="40">
        <v>93</v>
      </c>
      <c r="F20" s="38">
        <v>244.77869999999999</v>
      </c>
      <c r="G20" s="40">
        <v>90</v>
      </c>
      <c r="H20" s="38">
        <v>949.53492000000006</v>
      </c>
      <c r="I20" s="40">
        <v>66</v>
      </c>
      <c r="J20" s="43">
        <v>232.21950000000001</v>
      </c>
      <c r="K20" s="40">
        <v>294</v>
      </c>
      <c r="L20" s="43">
        <v>872.24297000000001</v>
      </c>
      <c r="M20" s="43">
        <v>2298.7762000000002</v>
      </c>
      <c r="N20" s="43">
        <v>3396.2591000000002</v>
      </c>
      <c r="O20" s="40">
        <v>120</v>
      </c>
      <c r="P20" s="43">
        <v>339.6</v>
      </c>
      <c r="Q20" s="40">
        <v>180</v>
      </c>
      <c r="R20" s="43">
        <v>635.12490000000003</v>
      </c>
      <c r="S20" s="40">
        <v>124</v>
      </c>
      <c r="T20" s="43">
        <v>498.0829</v>
      </c>
      <c r="U20" s="40">
        <v>279</v>
      </c>
      <c r="V20" s="43">
        <v>329.72329999999999</v>
      </c>
      <c r="W20" s="44">
        <v>1802.5058999999999</v>
      </c>
      <c r="X20" s="44">
        <v>2593.3772999999997</v>
      </c>
    </row>
    <row r="21" spans="2:24" ht="39.950000000000003" customHeight="1">
      <c r="B21" s="41" t="s">
        <v>76</v>
      </c>
      <c r="C21" s="42" t="s">
        <v>123</v>
      </c>
      <c r="D21" s="38">
        <v>2171.692</v>
      </c>
      <c r="E21" s="40">
        <v>149</v>
      </c>
      <c r="F21" s="38">
        <v>555.81039999999996</v>
      </c>
      <c r="G21" s="40">
        <v>140</v>
      </c>
      <c r="H21" s="38">
        <v>841.97289999999998</v>
      </c>
      <c r="I21" s="40">
        <v>98</v>
      </c>
      <c r="J21" s="43">
        <v>418.70759999999996</v>
      </c>
      <c r="K21" s="40">
        <v>192</v>
      </c>
      <c r="L21" s="43">
        <v>899.77293000000009</v>
      </c>
      <c r="M21" s="43">
        <v>2716.2637</v>
      </c>
      <c r="N21" s="43">
        <v>3720.23144</v>
      </c>
      <c r="O21" s="40">
        <v>194</v>
      </c>
      <c r="P21" s="43">
        <v>591</v>
      </c>
      <c r="Q21" s="40">
        <v>265</v>
      </c>
      <c r="R21" s="43">
        <v>482.39840000000004</v>
      </c>
      <c r="S21" s="40">
        <v>187</v>
      </c>
      <c r="T21" s="43">
        <v>448.5797</v>
      </c>
      <c r="U21" s="40">
        <v>320</v>
      </c>
      <c r="V21" s="43">
        <v>512.64819999999997</v>
      </c>
      <c r="W21" s="44">
        <v>2034.6271000000002</v>
      </c>
      <c r="X21" s="44">
        <v>2541.9684999999999</v>
      </c>
    </row>
    <row r="22" spans="2:24" ht="39.950000000000003" customHeight="1">
      <c r="B22" s="41" t="s">
        <v>78</v>
      </c>
      <c r="C22" s="42" t="s">
        <v>125</v>
      </c>
      <c r="D22" s="38">
        <v>482.08499999999998</v>
      </c>
      <c r="E22" s="40">
        <v>88</v>
      </c>
      <c r="F22" s="38">
        <v>170.3536</v>
      </c>
      <c r="G22" s="40">
        <v>100</v>
      </c>
      <c r="H22" s="38">
        <v>55.493739999999995</v>
      </c>
      <c r="I22" s="40">
        <v>90</v>
      </c>
      <c r="J22" s="43">
        <v>221.0446</v>
      </c>
      <c r="K22" s="40">
        <v>177</v>
      </c>
      <c r="L22" s="43">
        <v>35.1462</v>
      </c>
      <c r="M22" s="43">
        <v>482.0378</v>
      </c>
      <c r="N22" s="43">
        <v>390.85414000000003</v>
      </c>
      <c r="O22" s="40">
        <v>121</v>
      </c>
      <c r="P22" s="43">
        <v>135.80000000000001</v>
      </c>
      <c r="Q22" s="40">
        <v>191</v>
      </c>
      <c r="R22" s="43">
        <v>44.478000000000002</v>
      </c>
      <c r="S22" s="40">
        <v>163</v>
      </c>
      <c r="T22" s="43">
        <v>167.43039999999999</v>
      </c>
      <c r="U22" s="40">
        <v>274</v>
      </c>
      <c r="V22" s="43">
        <v>79.422600000000003</v>
      </c>
      <c r="W22" s="44">
        <v>427.16329999999999</v>
      </c>
      <c r="X22" s="44">
        <v>495.8467</v>
      </c>
    </row>
    <row r="23" spans="2:24" ht="39.950000000000003" customHeight="1">
      <c r="B23" s="41" t="s">
        <v>79</v>
      </c>
      <c r="C23" s="42" t="s">
        <v>126</v>
      </c>
      <c r="D23" s="38">
        <v>465.07589999999999</v>
      </c>
      <c r="E23" s="40">
        <v>61</v>
      </c>
      <c r="F23" s="38">
        <v>357.39389999999997</v>
      </c>
      <c r="G23" s="40">
        <v>33</v>
      </c>
      <c r="H23" s="38">
        <v>114.84477000000001</v>
      </c>
      <c r="I23" s="40">
        <v>53</v>
      </c>
      <c r="J23" s="43">
        <v>160.904</v>
      </c>
      <c r="K23" s="40">
        <v>77</v>
      </c>
      <c r="L23" s="43">
        <v>2.6476899999999999</v>
      </c>
      <c r="M23" s="43">
        <v>635.79</v>
      </c>
      <c r="N23" s="43">
        <v>488.1671</v>
      </c>
      <c r="O23" s="40">
        <v>51</v>
      </c>
      <c r="P23" s="43">
        <v>128.4</v>
      </c>
      <c r="Q23" s="40">
        <v>24</v>
      </c>
      <c r="R23" s="43">
        <v>239.89520000000002</v>
      </c>
      <c r="S23" s="40">
        <v>69</v>
      </c>
      <c r="T23" s="43">
        <v>63.444300000000005</v>
      </c>
      <c r="U23" s="40">
        <v>100</v>
      </c>
      <c r="V23" s="43">
        <v>119.36019999999999</v>
      </c>
      <c r="W23" s="44">
        <v>551.13119999999992</v>
      </c>
      <c r="X23" s="44">
        <v>699.37669999999991</v>
      </c>
    </row>
    <row r="24" spans="2:24" ht="39.950000000000003" customHeight="1">
      <c r="B24" s="41" t="s">
        <v>80</v>
      </c>
      <c r="C24" s="42" t="s">
        <v>127</v>
      </c>
      <c r="D24" s="38">
        <v>5.4916</v>
      </c>
      <c r="E24" s="40">
        <v>7</v>
      </c>
      <c r="F24" s="38">
        <v>4.0393999999999997</v>
      </c>
      <c r="G24" s="40">
        <v>4</v>
      </c>
      <c r="H24" s="38">
        <v>1.2918499999999999</v>
      </c>
      <c r="I24" s="40">
        <v>7</v>
      </c>
      <c r="J24" s="43">
        <v>2.2738</v>
      </c>
      <c r="K24" s="40">
        <v>14</v>
      </c>
      <c r="L24" s="43">
        <v>1.11859</v>
      </c>
      <c r="M24" s="43">
        <v>8.7237000000000009</v>
      </c>
      <c r="N24" s="43">
        <v>9.8500000000000014</v>
      </c>
      <c r="O24" s="40">
        <v>18</v>
      </c>
      <c r="P24" s="43">
        <v>2.7</v>
      </c>
      <c r="Q24" s="40">
        <v>16</v>
      </c>
      <c r="R24" s="43">
        <v>1.6557999999999999</v>
      </c>
      <c r="S24" s="40">
        <v>20</v>
      </c>
      <c r="T24" s="43">
        <v>2.9596</v>
      </c>
      <c r="U24" s="40">
        <v>26</v>
      </c>
      <c r="V24" s="43">
        <v>7.7353000000000005</v>
      </c>
      <c r="W24" s="44">
        <v>15.077500000000001</v>
      </c>
      <c r="X24" s="44">
        <v>69.852899999999991</v>
      </c>
    </row>
    <row r="25" spans="2:24" ht="39.950000000000003" customHeight="1">
      <c r="B25" s="41" t="s">
        <v>82</v>
      </c>
      <c r="C25" s="42" t="s">
        <v>129</v>
      </c>
      <c r="D25" s="38">
        <v>500.69779999999997</v>
      </c>
      <c r="E25" s="40">
        <v>13</v>
      </c>
      <c r="F25" s="38">
        <v>120.736</v>
      </c>
      <c r="G25" s="40">
        <v>16</v>
      </c>
      <c r="H25" s="38">
        <v>92.112030000000004</v>
      </c>
      <c r="I25" s="40">
        <v>23</v>
      </c>
      <c r="J25" s="43">
        <v>78.677999999999997</v>
      </c>
      <c r="K25" s="40">
        <v>32</v>
      </c>
      <c r="L25" s="43">
        <v>106.00899000000001</v>
      </c>
      <c r="M25" s="43">
        <v>397.53479999999996</v>
      </c>
      <c r="N25" s="43">
        <v>649.95663999999999</v>
      </c>
      <c r="O25" s="40">
        <v>70</v>
      </c>
      <c r="P25" s="43">
        <v>237.3</v>
      </c>
      <c r="Q25" s="40">
        <v>71</v>
      </c>
      <c r="R25" s="43">
        <v>274.10599999999999</v>
      </c>
      <c r="S25" s="40">
        <v>59</v>
      </c>
      <c r="T25" s="43">
        <v>142.0256</v>
      </c>
      <c r="U25" s="40">
        <v>110</v>
      </c>
      <c r="V25" s="43">
        <v>312.66550000000001</v>
      </c>
      <c r="W25" s="44">
        <v>966.1081999999999</v>
      </c>
      <c r="X25" s="44">
        <v>1335.7170000000001</v>
      </c>
    </row>
    <row r="26" spans="2:24" ht="39.950000000000003" customHeight="1">
      <c r="B26" s="41" t="s">
        <v>83</v>
      </c>
      <c r="C26" s="42" t="s">
        <v>130</v>
      </c>
      <c r="D26" s="38">
        <v>543.65719999999999</v>
      </c>
      <c r="E26" s="40">
        <v>37</v>
      </c>
      <c r="F26" s="38">
        <v>110.01819999999999</v>
      </c>
      <c r="G26" s="40">
        <v>52</v>
      </c>
      <c r="H26" s="38">
        <v>178.20996</v>
      </c>
      <c r="I26" s="40">
        <v>32</v>
      </c>
      <c r="J26" s="43">
        <v>99.886300000000006</v>
      </c>
      <c r="K26" s="40">
        <v>46</v>
      </c>
      <c r="L26" s="43">
        <v>136.62365</v>
      </c>
      <c r="M26" s="43">
        <v>524.73800000000006</v>
      </c>
      <c r="N26" s="43">
        <v>481.56212000000005</v>
      </c>
      <c r="O26" s="40">
        <v>55</v>
      </c>
      <c r="P26" s="43">
        <v>309.60000000000002</v>
      </c>
      <c r="Q26" s="40">
        <v>32</v>
      </c>
      <c r="R26" s="43">
        <v>133.40770000000001</v>
      </c>
      <c r="S26" s="40">
        <v>29</v>
      </c>
      <c r="T26" s="43">
        <v>247.10979999999998</v>
      </c>
      <c r="U26" s="40">
        <v>69</v>
      </c>
      <c r="V26" s="43">
        <v>260.90780000000001</v>
      </c>
      <c r="W26" s="44">
        <v>951.04459999999995</v>
      </c>
      <c r="X26" s="44">
        <v>933.57030000000009</v>
      </c>
    </row>
    <row r="27" spans="2:24" ht="39.950000000000003" customHeight="1">
      <c r="B27" s="41" t="s">
        <v>84</v>
      </c>
      <c r="C27" s="42" t="s">
        <v>131</v>
      </c>
      <c r="D27" s="38">
        <v>272.05259999999998</v>
      </c>
      <c r="E27" s="40">
        <v>13</v>
      </c>
      <c r="F27" s="38">
        <v>16.113099999999999</v>
      </c>
      <c r="G27" s="40">
        <v>22</v>
      </c>
      <c r="H27" s="38">
        <v>34.905059999999999</v>
      </c>
      <c r="I27" s="40">
        <v>18</v>
      </c>
      <c r="J27" s="43">
        <v>166.7045</v>
      </c>
      <c r="K27" s="40">
        <v>26</v>
      </c>
      <c r="L27" s="43">
        <v>54.568620000000003</v>
      </c>
      <c r="M27" s="43">
        <v>272.29129999999998</v>
      </c>
      <c r="N27" s="43">
        <v>260.61921999999998</v>
      </c>
      <c r="O27" s="40">
        <v>38</v>
      </c>
      <c r="P27" s="43">
        <v>148.6</v>
      </c>
      <c r="Q27" s="40">
        <v>23</v>
      </c>
      <c r="R27" s="43">
        <v>170.23829999999998</v>
      </c>
      <c r="S27" s="40">
        <v>30</v>
      </c>
      <c r="T27" s="43">
        <v>77.501199999999997</v>
      </c>
      <c r="U27" s="40">
        <v>40</v>
      </c>
      <c r="V27" s="43">
        <v>106.12480000000001</v>
      </c>
      <c r="W27" s="44">
        <v>502.49159999999995</v>
      </c>
      <c r="X27" s="44">
        <v>961.20550000000003</v>
      </c>
    </row>
    <row r="28" spans="2:24" ht="39.950000000000003" customHeight="1">
      <c r="B28" s="41" t="s">
        <v>85</v>
      </c>
      <c r="C28" s="42" t="s">
        <v>132</v>
      </c>
      <c r="D28" s="38">
        <v>602.43759999999997</v>
      </c>
      <c r="E28" s="40">
        <v>72</v>
      </c>
      <c r="F28" s="38">
        <v>249.54159999999999</v>
      </c>
      <c r="G28" s="40">
        <v>87</v>
      </c>
      <c r="H28" s="38">
        <v>585.83980000000008</v>
      </c>
      <c r="I28" s="40">
        <v>68</v>
      </c>
      <c r="J28" s="43">
        <v>722.14750000000004</v>
      </c>
      <c r="K28" s="40">
        <v>77</v>
      </c>
      <c r="L28" s="43">
        <v>456.55624</v>
      </c>
      <c r="M28" s="43">
        <v>2014.085</v>
      </c>
      <c r="N28" s="43">
        <v>1335.3886600000001</v>
      </c>
      <c r="O28" s="40">
        <v>102</v>
      </c>
      <c r="P28" s="43">
        <v>798.6</v>
      </c>
      <c r="Q28" s="40">
        <v>74</v>
      </c>
      <c r="R28" s="43">
        <v>691.85119999999995</v>
      </c>
      <c r="S28" s="40">
        <v>48</v>
      </c>
      <c r="T28" s="43">
        <v>396.08140000000003</v>
      </c>
      <c r="U28" s="40">
        <v>72</v>
      </c>
      <c r="V28" s="43">
        <v>259.1746</v>
      </c>
      <c r="W28" s="44">
        <v>2145.6651000000002</v>
      </c>
      <c r="X28" s="44">
        <v>2381.4422999999997</v>
      </c>
    </row>
    <row r="29" spans="2:24" ht="39.950000000000003" customHeight="1">
      <c r="B29" s="41" t="s">
        <v>86</v>
      </c>
      <c r="C29" s="42" t="s">
        <v>133</v>
      </c>
      <c r="D29" s="38">
        <v>0</v>
      </c>
      <c r="E29" s="40"/>
      <c r="F29" s="38"/>
      <c r="G29" s="40"/>
      <c r="H29" s="38"/>
      <c r="I29" s="40"/>
      <c r="J29" s="43"/>
      <c r="K29" s="40"/>
      <c r="L29" s="43"/>
      <c r="M29" s="43">
        <v>0</v>
      </c>
      <c r="N29" s="43">
        <v>45.877400000000002</v>
      </c>
      <c r="O29" s="40">
        <v>1</v>
      </c>
      <c r="P29" s="43">
        <v>0</v>
      </c>
      <c r="Q29" s="40">
        <v>8</v>
      </c>
      <c r="R29" s="43">
        <v>29.293800000000001</v>
      </c>
      <c r="S29" s="40">
        <v>5</v>
      </c>
      <c r="T29" s="43">
        <v>19.836599999999997</v>
      </c>
      <c r="U29" s="40">
        <v>9</v>
      </c>
      <c r="V29" s="43">
        <v>59.192599999999999</v>
      </c>
      <c r="W29" s="44">
        <v>108.32299999999999</v>
      </c>
      <c r="X29" s="44">
        <v>230.9196</v>
      </c>
    </row>
    <row r="30" spans="2:24" ht="39.950000000000003" customHeight="1">
      <c r="B30" s="41" t="s">
        <v>88</v>
      </c>
      <c r="C30" s="42" t="s">
        <v>135</v>
      </c>
      <c r="D30" s="38">
        <v>220.1781</v>
      </c>
      <c r="E30" s="40">
        <v>14</v>
      </c>
      <c r="F30" s="38">
        <v>3.1282999999999999</v>
      </c>
      <c r="G30" s="40">
        <v>23</v>
      </c>
      <c r="H30" s="38">
        <v>10.174790000000002</v>
      </c>
      <c r="I30" s="40">
        <v>32</v>
      </c>
      <c r="J30" s="43">
        <v>13.104799999999999</v>
      </c>
      <c r="K30" s="40">
        <v>34</v>
      </c>
      <c r="L30" s="43">
        <v>20.24418</v>
      </c>
      <c r="M30" s="43">
        <v>46.651900000000005</v>
      </c>
      <c r="N30" s="43">
        <v>65.706519999999998</v>
      </c>
      <c r="O30" s="40">
        <v>32</v>
      </c>
      <c r="P30" s="43">
        <v>46.5</v>
      </c>
      <c r="Q30" s="40">
        <v>35</v>
      </c>
      <c r="R30" s="43">
        <v>33.488999999999997</v>
      </c>
      <c r="S30" s="40">
        <v>39</v>
      </c>
      <c r="T30" s="43">
        <v>14.523299999999999</v>
      </c>
      <c r="U30" s="40">
        <v>46</v>
      </c>
      <c r="V30" s="43">
        <v>3.9310999999999998</v>
      </c>
      <c r="W30" s="44">
        <v>98.45089999999999</v>
      </c>
      <c r="X30" s="44">
        <v>87.954999999999998</v>
      </c>
    </row>
    <row r="31" spans="2:24" ht="39.950000000000003" customHeight="1">
      <c r="B31" s="47">
        <v>26</v>
      </c>
      <c r="C31" s="42" t="s">
        <v>136</v>
      </c>
      <c r="D31" s="38">
        <v>370.35759999999999</v>
      </c>
      <c r="E31" s="40">
        <v>13</v>
      </c>
      <c r="F31" s="38">
        <v>13.290900000000001</v>
      </c>
      <c r="G31" s="40">
        <v>7</v>
      </c>
      <c r="H31" s="38">
        <v>155.06942999999998</v>
      </c>
      <c r="I31" s="40">
        <v>11</v>
      </c>
      <c r="J31" s="43">
        <v>637.07259999999997</v>
      </c>
      <c r="K31" s="40">
        <v>13</v>
      </c>
      <c r="L31" s="43">
        <v>1.0980000000000001</v>
      </c>
      <c r="M31" s="43">
        <v>806.53099999999995</v>
      </c>
      <c r="N31" s="43">
        <v>855.03242999999998</v>
      </c>
      <c r="O31" s="40">
        <v>27</v>
      </c>
      <c r="P31" s="43">
        <v>16.600000000000001</v>
      </c>
      <c r="Q31" s="40">
        <v>24</v>
      </c>
      <c r="R31" s="43">
        <v>52.284399999999998</v>
      </c>
      <c r="S31" s="40">
        <v>25</v>
      </c>
      <c r="T31" s="43">
        <v>1046.6380999999999</v>
      </c>
      <c r="U31" s="40">
        <v>37</v>
      </c>
      <c r="V31" s="43">
        <v>378.68400000000003</v>
      </c>
      <c r="W31" s="44">
        <v>1494.1626999999999</v>
      </c>
      <c r="X31" s="44">
        <v>1085.1641000000002</v>
      </c>
    </row>
    <row r="32" spans="2:24" ht="39.950000000000003" customHeight="1">
      <c r="B32" s="41" t="s">
        <v>89</v>
      </c>
      <c r="C32" s="42" t="s">
        <v>137</v>
      </c>
      <c r="D32" s="38">
        <v>89.563699999999997</v>
      </c>
      <c r="E32" s="40">
        <v>6</v>
      </c>
      <c r="F32" s="38">
        <v>415.51990000000001</v>
      </c>
      <c r="G32" s="40">
        <v>7</v>
      </c>
      <c r="H32" s="38">
        <v>22.118560000000002</v>
      </c>
      <c r="I32" s="40">
        <v>16</v>
      </c>
      <c r="J32" s="43">
        <v>10.0953</v>
      </c>
      <c r="K32" s="40">
        <v>13</v>
      </c>
      <c r="L32" s="43">
        <v>134.84557999999998</v>
      </c>
      <c r="M32" s="43">
        <v>582.5791999999999</v>
      </c>
      <c r="N32" s="43">
        <v>462.77715000000001</v>
      </c>
      <c r="O32" s="40">
        <v>16</v>
      </c>
      <c r="P32" s="43">
        <v>47.2</v>
      </c>
      <c r="Q32" s="40">
        <v>28</v>
      </c>
      <c r="R32" s="43">
        <v>121.04480000000001</v>
      </c>
      <c r="S32" s="40">
        <v>22</v>
      </c>
      <c r="T32" s="43">
        <v>65.184200000000004</v>
      </c>
      <c r="U32" s="40">
        <v>34</v>
      </c>
      <c r="V32" s="43">
        <v>47.5017</v>
      </c>
      <c r="W32" s="44">
        <v>280.92770000000002</v>
      </c>
      <c r="X32" s="44">
        <v>233.34649999999999</v>
      </c>
    </row>
    <row r="33" spans="1:24" ht="39.950000000000003" customHeight="1">
      <c r="B33" s="47">
        <v>28</v>
      </c>
      <c r="C33" s="42" t="s">
        <v>138</v>
      </c>
      <c r="D33" s="38">
        <v>16.9953</v>
      </c>
      <c r="E33" s="40">
        <v>16</v>
      </c>
      <c r="F33" s="38">
        <v>12.7113</v>
      </c>
      <c r="G33" s="40">
        <v>13</v>
      </c>
      <c r="H33" s="38">
        <v>3.0291900000000003</v>
      </c>
      <c r="I33" s="40">
        <v>24</v>
      </c>
      <c r="J33" s="43">
        <v>15.641999999999999</v>
      </c>
      <c r="K33" s="40">
        <v>19</v>
      </c>
      <c r="L33" s="43">
        <v>4.3407399999999994</v>
      </c>
      <c r="M33" s="43">
        <v>35.723199999999999</v>
      </c>
      <c r="N33" s="43">
        <v>86.422210000000007</v>
      </c>
      <c r="O33" s="40">
        <v>21</v>
      </c>
      <c r="P33" s="43">
        <v>61.1</v>
      </c>
      <c r="Q33" s="40">
        <v>25</v>
      </c>
      <c r="R33" s="43">
        <v>1.2752000000000001</v>
      </c>
      <c r="S33" s="40">
        <v>39</v>
      </c>
      <c r="T33" s="43">
        <v>58.941600000000001</v>
      </c>
      <c r="U33" s="40">
        <v>58</v>
      </c>
      <c r="V33" s="43">
        <v>40.460699999999996</v>
      </c>
      <c r="W33" s="44">
        <v>161.797</v>
      </c>
      <c r="X33" s="44">
        <v>145.0095</v>
      </c>
    </row>
    <row r="34" spans="1:24" ht="39.950000000000003" customHeight="1">
      <c r="B34" s="41" t="s">
        <v>90</v>
      </c>
      <c r="C34" s="42" t="s">
        <v>139</v>
      </c>
      <c r="D34" s="38">
        <v>12.543799999999999</v>
      </c>
      <c r="E34" s="40">
        <v>8</v>
      </c>
      <c r="F34" s="38">
        <v>1.84E-2</v>
      </c>
      <c r="G34" s="40">
        <v>8</v>
      </c>
      <c r="H34" s="38">
        <v>17.872910000000001</v>
      </c>
      <c r="I34" s="40">
        <v>10</v>
      </c>
      <c r="J34" s="43">
        <v>4.5899999999999996E-2</v>
      </c>
      <c r="K34" s="40">
        <v>7</v>
      </c>
      <c r="L34" s="43">
        <v>17.37726</v>
      </c>
      <c r="M34" s="43">
        <v>35.314599999999999</v>
      </c>
      <c r="N34" s="43">
        <v>25.701499999999999</v>
      </c>
      <c r="O34" s="40">
        <v>2</v>
      </c>
      <c r="P34" s="43">
        <v>0</v>
      </c>
      <c r="Q34" s="40">
        <v>8</v>
      </c>
      <c r="R34" s="43">
        <v>3.9299999999999995E-2</v>
      </c>
      <c r="S34" s="40">
        <v>4</v>
      </c>
      <c r="T34" s="43">
        <v>2.1638000000000002</v>
      </c>
      <c r="U34" s="40">
        <v>9</v>
      </c>
      <c r="V34" s="43">
        <v>1.8913</v>
      </c>
      <c r="W34" s="44">
        <v>4.0944000000000003</v>
      </c>
      <c r="X34" s="44">
        <v>6.9213000000000005</v>
      </c>
    </row>
    <row r="35" spans="1:24" ht="39.950000000000003" customHeight="1">
      <c r="B35" s="47">
        <v>30</v>
      </c>
      <c r="C35" s="42" t="s">
        <v>140</v>
      </c>
      <c r="D35" s="38">
        <v>5.6166</v>
      </c>
      <c r="E35" s="40">
        <v>3</v>
      </c>
      <c r="F35" s="38">
        <v>0.22850000000000001</v>
      </c>
      <c r="G35" s="48">
        <v>0</v>
      </c>
      <c r="H35" s="49">
        <v>0</v>
      </c>
      <c r="I35" s="48">
        <v>0</v>
      </c>
      <c r="J35" s="49">
        <v>0</v>
      </c>
      <c r="K35" s="48">
        <v>0</v>
      </c>
      <c r="L35" s="49">
        <v>0</v>
      </c>
      <c r="M35" s="49">
        <v>0.22850000000000001</v>
      </c>
      <c r="N35" s="43">
        <v>2.5179499999999999</v>
      </c>
      <c r="O35" s="40">
        <v>4</v>
      </c>
      <c r="P35" s="43">
        <v>0.1</v>
      </c>
      <c r="Q35" s="40">
        <v>4</v>
      </c>
      <c r="R35" s="43">
        <v>1.3979000000000001</v>
      </c>
      <c r="S35" s="40">
        <v>4</v>
      </c>
      <c r="T35" s="43">
        <v>0.57110000000000005</v>
      </c>
      <c r="U35" s="40">
        <v>6</v>
      </c>
      <c r="V35" s="43">
        <v>14.206799999999999</v>
      </c>
      <c r="W35" s="44">
        <v>16.232200000000002</v>
      </c>
      <c r="X35" s="44">
        <v>2.0265999999999997</v>
      </c>
    </row>
    <row r="36" spans="1:24" ht="39.950000000000003" customHeight="1">
      <c r="B36" s="41" t="s">
        <v>92</v>
      </c>
      <c r="C36" s="42" t="s">
        <v>142</v>
      </c>
      <c r="D36" s="38">
        <v>11.695600000000001</v>
      </c>
      <c r="E36" s="40">
        <v>2</v>
      </c>
      <c r="F36" s="38">
        <v>5.5949</v>
      </c>
      <c r="G36" s="40">
        <v>5</v>
      </c>
      <c r="H36" s="38">
        <v>1.1000000000000001</v>
      </c>
      <c r="I36" s="40">
        <v>6</v>
      </c>
      <c r="J36" s="43">
        <v>1.8232000000000002</v>
      </c>
      <c r="K36" s="40">
        <v>0</v>
      </c>
      <c r="L36" s="43">
        <v>0</v>
      </c>
      <c r="M36" s="43">
        <v>8.5181000000000004</v>
      </c>
      <c r="N36" s="43">
        <v>52.765389999999996</v>
      </c>
      <c r="O36" s="40">
        <v>6</v>
      </c>
      <c r="P36" s="43">
        <v>1.7</v>
      </c>
      <c r="Q36" s="40">
        <v>16</v>
      </c>
      <c r="R36" s="43">
        <v>7.5863999999999994</v>
      </c>
      <c r="S36" s="40">
        <v>16</v>
      </c>
      <c r="T36" s="43">
        <v>3.3236999999999997</v>
      </c>
      <c r="U36" s="40">
        <v>18</v>
      </c>
      <c r="V36" s="43">
        <v>0.47649999999999998</v>
      </c>
      <c r="W36" s="44">
        <v>13.1036</v>
      </c>
      <c r="X36" s="44">
        <v>82.390899999999988</v>
      </c>
    </row>
    <row r="37" spans="1:24" ht="39.950000000000003" customHeight="1">
      <c r="B37" s="41" t="s">
        <v>93</v>
      </c>
      <c r="C37" s="42" t="s">
        <v>143</v>
      </c>
      <c r="D37" s="38">
        <v>129.84379999999999</v>
      </c>
      <c r="E37" s="40">
        <v>3</v>
      </c>
      <c r="F37" s="38">
        <v>24.412800000000001</v>
      </c>
      <c r="G37" s="40">
        <v>5</v>
      </c>
      <c r="H37" s="38">
        <v>17.57368</v>
      </c>
      <c r="I37" s="40">
        <v>6</v>
      </c>
      <c r="J37" s="43">
        <v>48.267199999999995</v>
      </c>
      <c r="K37" s="40">
        <v>0</v>
      </c>
      <c r="L37" s="43">
        <v>0</v>
      </c>
      <c r="M37" s="43">
        <v>90.253699999999995</v>
      </c>
      <c r="N37" s="43">
        <v>268.46699000000001</v>
      </c>
      <c r="O37" s="40">
        <v>8</v>
      </c>
      <c r="P37" s="43">
        <v>35.5</v>
      </c>
      <c r="Q37" s="40">
        <v>9</v>
      </c>
      <c r="R37" s="43">
        <v>10.034799999999999</v>
      </c>
      <c r="S37" s="40">
        <v>16</v>
      </c>
      <c r="T37" s="43">
        <v>38.942300000000003</v>
      </c>
      <c r="U37" s="40">
        <v>17</v>
      </c>
      <c r="V37" s="43">
        <v>14.237200000000001</v>
      </c>
      <c r="W37" s="44">
        <v>98.711500000000001</v>
      </c>
      <c r="X37" s="44">
        <v>203.8279</v>
      </c>
    </row>
    <row r="38" spans="1:24" ht="39.950000000000003" customHeight="1">
      <c r="B38" s="41" t="s">
        <v>95</v>
      </c>
      <c r="C38" s="42" t="s">
        <v>146</v>
      </c>
      <c r="D38" s="38">
        <v>33.087000000000003</v>
      </c>
      <c r="E38" s="40">
        <v>5</v>
      </c>
      <c r="F38" s="38">
        <v>26.883299999999998</v>
      </c>
      <c r="G38" s="40">
        <v>9</v>
      </c>
      <c r="H38" s="38">
        <v>2.94414</v>
      </c>
      <c r="I38" s="40">
        <v>4</v>
      </c>
      <c r="J38" s="43">
        <v>1.8585999999999998</v>
      </c>
      <c r="K38" s="40">
        <v>6</v>
      </c>
      <c r="L38" s="43">
        <v>0.34908</v>
      </c>
      <c r="M38" s="43">
        <v>32.0351</v>
      </c>
      <c r="N38" s="43">
        <v>54.155110000000001</v>
      </c>
      <c r="O38" s="40">
        <v>10</v>
      </c>
      <c r="P38" s="43">
        <v>77.8</v>
      </c>
      <c r="Q38" s="40">
        <v>16</v>
      </c>
      <c r="R38" s="43">
        <v>5.1566999999999998</v>
      </c>
      <c r="S38" s="40">
        <v>19</v>
      </c>
      <c r="T38" s="43">
        <v>35.652099999999997</v>
      </c>
      <c r="U38" s="40">
        <v>30</v>
      </c>
      <c r="V38" s="43">
        <v>34.764099999999999</v>
      </c>
      <c r="W38" s="44">
        <v>153.34789999999998</v>
      </c>
      <c r="X38" s="44">
        <v>258.60750000000002</v>
      </c>
    </row>
    <row r="39" spans="1:24" ht="39.950000000000003" customHeight="1">
      <c r="B39" s="41" t="s">
        <v>96</v>
      </c>
      <c r="C39" s="42" t="s">
        <v>145</v>
      </c>
      <c r="D39" s="38">
        <v>1312.0496000000001</v>
      </c>
      <c r="E39" s="40">
        <v>5</v>
      </c>
      <c r="F39" s="38">
        <v>11.4688</v>
      </c>
      <c r="G39" s="40">
        <v>10</v>
      </c>
      <c r="H39" s="38">
        <v>678.04548999999997</v>
      </c>
      <c r="I39" s="40">
        <v>13</v>
      </c>
      <c r="J39" s="43">
        <v>7.5522999999999998</v>
      </c>
      <c r="K39" s="40">
        <v>6</v>
      </c>
      <c r="L39" s="43">
        <v>505.36606</v>
      </c>
      <c r="M39" s="43">
        <v>1202.4326000000001</v>
      </c>
      <c r="N39" s="43">
        <v>2360.0031199999999</v>
      </c>
      <c r="O39" s="40">
        <v>21</v>
      </c>
      <c r="P39" s="43">
        <v>285.7</v>
      </c>
      <c r="Q39" s="40">
        <v>19</v>
      </c>
      <c r="R39" s="43">
        <v>371.62509999999997</v>
      </c>
      <c r="S39" s="40">
        <v>17</v>
      </c>
      <c r="T39" s="43">
        <v>305.67190000000005</v>
      </c>
      <c r="U39" s="40">
        <v>27</v>
      </c>
      <c r="V39" s="43">
        <v>297.6499</v>
      </c>
      <c r="W39" s="44">
        <v>1260.6034999999999</v>
      </c>
      <c r="X39" s="44">
        <v>897.04859999999996</v>
      </c>
    </row>
    <row r="40" spans="1:24" ht="39.950000000000003" customHeight="1">
      <c r="B40" s="51"/>
      <c r="C40" s="52" t="s">
        <v>147</v>
      </c>
      <c r="D40" s="53">
        <f t="shared" ref="D40:X40" si="0">SUM(D6:D39)</f>
        <v>19474.531499999994</v>
      </c>
      <c r="E40" s="53">
        <f t="shared" si="0"/>
        <v>1454</v>
      </c>
      <c r="F40" s="53">
        <f t="shared" si="0"/>
        <v>5727.0814</v>
      </c>
      <c r="G40" s="53">
        <f t="shared" si="0"/>
        <v>1499</v>
      </c>
      <c r="H40" s="53">
        <f t="shared" si="0"/>
        <v>6238.8385199999993</v>
      </c>
      <c r="I40" s="53">
        <f t="shared" si="0"/>
        <v>1233</v>
      </c>
      <c r="J40" s="53">
        <f t="shared" si="0"/>
        <v>6286.0787</v>
      </c>
      <c r="K40" s="53">
        <f t="shared" si="0"/>
        <v>2286</v>
      </c>
      <c r="L40" s="53">
        <f t="shared" si="0"/>
        <v>6312.6728299999995</v>
      </c>
      <c r="M40" s="53">
        <f t="shared" si="0"/>
        <v>24564.670200000008</v>
      </c>
      <c r="N40" s="53">
        <f t="shared" si="0"/>
        <v>28617.546020000002</v>
      </c>
      <c r="O40" s="53">
        <f t="shared" si="0"/>
        <v>2642</v>
      </c>
      <c r="P40" s="53">
        <f t="shared" si="0"/>
        <v>6856.2000000000016</v>
      </c>
      <c r="Q40" s="53">
        <f t="shared" si="0"/>
        <v>3267</v>
      </c>
      <c r="R40" s="53">
        <f t="shared" si="0"/>
        <v>7431.5853999999999</v>
      </c>
      <c r="S40" s="53">
        <f t="shared" si="0"/>
        <v>2374</v>
      </c>
      <c r="T40" s="53">
        <f t="shared" si="0"/>
        <v>7457.3614000000007</v>
      </c>
      <c r="U40" s="53">
        <f t="shared" si="0"/>
        <v>4349</v>
      </c>
      <c r="V40" s="53">
        <f t="shared" si="0"/>
        <v>6784.549</v>
      </c>
      <c r="W40" s="53">
        <f t="shared" si="0"/>
        <v>28529.698500000002</v>
      </c>
      <c r="X40" s="53">
        <f t="shared" si="0"/>
        <v>29275.9408</v>
      </c>
    </row>
    <row r="41" spans="1:24" ht="7.5" customHeight="1">
      <c r="B41" s="9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>
      <c r="A42" s="10" t="s">
        <v>97</v>
      </c>
      <c r="B42" s="11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>
      <c r="A43" s="12" t="s">
        <v>98</v>
      </c>
      <c r="B43" s="13" t="s">
        <v>99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>
      <c r="A44" s="12"/>
      <c r="B44" s="13" t="s">
        <v>100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>
      <c r="A45" s="12"/>
      <c r="B45" s="14" t="s">
        <v>101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>
      <c r="A46" s="12" t="s">
        <v>102</v>
      </c>
      <c r="B46" s="15" t="s">
        <v>148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>
      <c r="B48" s="16"/>
      <c r="C48" s="1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2:24">
      <c r="B49" s="18"/>
      <c r="C49" s="19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2:24">
      <c r="B50" s="16"/>
      <c r="C50" s="2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2:24">
      <c r="B51" s="21"/>
      <c r="C51" s="22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2:24">
      <c r="B52" s="21"/>
      <c r="C52" s="22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2:24">
      <c r="B53" s="21"/>
      <c r="C53" s="8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2:24">
      <c r="B54" s="8"/>
      <c r="C54" s="8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2:24">
      <c r="B55" s="8"/>
      <c r="C55" s="8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2:24">
      <c r="B56" s="8"/>
      <c r="C56" s="8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2:24">
      <c r="B57" s="8"/>
      <c r="C57" s="24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2:24">
      <c r="B58" s="8"/>
      <c r="C58" s="2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2:24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2:24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2:24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2:24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2:24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2:24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2:24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2:24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2:24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2:24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2:24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2:24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2:24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2:24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2:24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2:24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2:24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2:24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2:24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2:24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2:24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2:24">
      <c r="B80" s="23"/>
      <c r="C80" s="17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2:24">
      <c r="B81" s="23"/>
      <c r="C81" s="17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2:24">
      <c r="B82" s="23"/>
      <c r="C82" s="17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2:24">
      <c r="B83" s="23"/>
      <c r="C83" s="19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2:24">
      <c r="B84" s="23"/>
      <c r="C84" s="19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2:24">
      <c r="B85" s="23"/>
      <c r="C85" s="20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2:24">
      <c r="B86" s="23"/>
      <c r="C86" s="7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2:24">
      <c r="B87" s="23"/>
      <c r="C87" s="17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2:24">
      <c r="B88" s="23"/>
      <c r="C88" s="19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</sheetData>
  <mergeCells count="10">
    <mergeCell ref="A1:X1"/>
    <mergeCell ref="A2:X2"/>
    <mergeCell ref="E4:F4"/>
    <mergeCell ref="G4:H4"/>
    <mergeCell ref="I4:J4"/>
    <mergeCell ref="K4:L4"/>
    <mergeCell ref="O4:P4"/>
    <mergeCell ref="Q4:R4"/>
    <mergeCell ref="S4:T4"/>
    <mergeCell ref="U4:V4"/>
  </mergeCells>
  <printOptions horizontalCentered="1"/>
  <pageMargins left="0.23622047244094491" right="0.15748031496062992" top="0.19685039370078741" bottom="0.15748031496062992" header="0.15748031496062992" footer="0.15748031496062992"/>
  <pageSetup paperSize="9" scale="4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A3" sqref="A3:B38"/>
    </sheetView>
  </sheetViews>
  <sheetFormatPr defaultRowHeight="15" customHeight="1"/>
  <cols>
    <col min="1" max="1" width="9.140625" style="58"/>
    <col min="2" max="2" width="23.7109375" style="58" customWidth="1"/>
    <col min="3" max="20" width="9.7109375" style="58" customWidth="1"/>
    <col min="21" max="257" width="9.140625" style="58"/>
    <col min="258" max="258" width="23.7109375" style="58" customWidth="1"/>
    <col min="259" max="276" width="9.7109375" style="58" customWidth="1"/>
    <col min="277" max="513" width="9.140625" style="58"/>
    <col min="514" max="514" width="23.7109375" style="58" customWidth="1"/>
    <col min="515" max="532" width="9.7109375" style="58" customWidth="1"/>
    <col min="533" max="769" width="9.140625" style="58"/>
    <col min="770" max="770" width="23.7109375" style="58" customWidth="1"/>
    <col min="771" max="788" width="9.7109375" style="58" customWidth="1"/>
    <col min="789" max="1025" width="9.140625" style="58"/>
    <col min="1026" max="1026" width="23.7109375" style="58" customWidth="1"/>
    <col min="1027" max="1044" width="9.7109375" style="58" customWidth="1"/>
    <col min="1045" max="1281" width="9.140625" style="58"/>
    <col min="1282" max="1282" width="23.7109375" style="58" customWidth="1"/>
    <col min="1283" max="1300" width="9.7109375" style="58" customWidth="1"/>
    <col min="1301" max="1537" width="9.140625" style="58"/>
    <col min="1538" max="1538" width="23.7109375" style="58" customWidth="1"/>
    <col min="1539" max="1556" width="9.7109375" style="58" customWidth="1"/>
    <col min="1557" max="1793" width="9.140625" style="58"/>
    <col min="1794" max="1794" width="23.7109375" style="58" customWidth="1"/>
    <col min="1795" max="1812" width="9.7109375" style="58" customWidth="1"/>
    <col min="1813" max="2049" width="9.140625" style="58"/>
    <col min="2050" max="2050" width="23.7109375" style="58" customWidth="1"/>
    <col min="2051" max="2068" width="9.7109375" style="58" customWidth="1"/>
    <col min="2069" max="2305" width="9.140625" style="58"/>
    <col min="2306" max="2306" width="23.7109375" style="58" customWidth="1"/>
    <col min="2307" max="2324" width="9.7109375" style="58" customWidth="1"/>
    <col min="2325" max="2561" width="9.140625" style="58"/>
    <col min="2562" max="2562" width="23.7109375" style="58" customWidth="1"/>
    <col min="2563" max="2580" width="9.7109375" style="58" customWidth="1"/>
    <col min="2581" max="2817" width="9.140625" style="58"/>
    <col min="2818" max="2818" width="23.7109375" style="58" customWidth="1"/>
    <col min="2819" max="2836" width="9.7109375" style="58" customWidth="1"/>
    <col min="2837" max="3073" width="9.140625" style="58"/>
    <col min="3074" max="3074" width="23.7109375" style="58" customWidth="1"/>
    <col min="3075" max="3092" width="9.7109375" style="58" customWidth="1"/>
    <col min="3093" max="3329" width="9.140625" style="58"/>
    <col min="3330" max="3330" width="23.7109375" style="58" customWidth="1"/>
    <col min="3331" max="3348" width="9.7109375" style="58" customWidth="1"/>
    <col min="3349" max="3585" width="9.140625" style="58"/>
    <col min="3586" max="3586" width="23.7109375" style="58" customWidth="1"/>
    <col min="3587" max="3604" width="9.7109375" style="58" customWidth="1"/>
    <col min="3605" max="3841" width="9.140625" style="58"/>
    <col min="3842" max="3842" width="23.7109375" style="58" customWidth="1"/>
    <col min="3843" max="3860" width="9.7109375" style="58" customWidth="1"/>
    <col min="3861" max="4097" width="9.140625" style="58"/>
    <col min="4098" max="4098" width="23.7109375" style="58" customWidth="1"/>
    <col min="4099" max="4116" width="9.7109375" style="58" customWidth="1"/>
    <col min="4117" max="4353" width="9.140625" style="58"/>
    <col min="4354" max="4354" width="23.7109375" style="58" customWidth="1"/>
    <col min="4355" max="4372" width="9.7109375" style="58" customWidth="1"/>
    <col min="4373" max="4609" width="9.140625" style="58"/>
    <col min="4610" max="4610" width="23.7109375" style="58" customWidth="1"/>
    <col min="4611" max="4628" width="9.7109375" style="58" customWidth="1"/>
    <col min="4629" max="4865" width="9.140625" style="58"/>
    <col min="4866" max="4866" width="23.7109375" style="58" customWidth="1"/>
    <col min="4867" max="4884" width="9.7109375" style="58" customWidth="1"/>
    <col min="4885" max="5121" width="9.140625" style="58"/>
    <col min="5122" max="5122" width="23.7109375" style="58" customWidth="1"/>
    <col min="5123" max="5140" width="9.7109375" style="58" customWidth="1"/>
    <col min="5141" max="5377" width="9.140625" style="58"/>
    <col min="5378" max="5378" width="23.7109375" style="58" customWidth="1"/>
    <col min="5379" max="5396" width="9.7109375" style="58" customWidth="1"/>
    <col min="5397" max="5633" width="9.140625" style="58"/>
    <col min="5634" max="5634" width="23.7109375" style="58" customWidth="1"/>
    <col min="5635" max="5652" width="9.7109375" style="58" customWidth="1"/>
    <col min="5653" max="5889" width="9.140625" style="58"/>
    <col min="5890" max="5890" width="23.7109375" style="58" customWidth="1"/>
    <col min="5891" max="5908" width="9.7109375" style="58" customWidth="1"/>
    <col min="5909" max="6145" width="9.140625" style="58"/>
    <col min="6146" max="6146" width="23.7109375" style="58" customWidth="1"/>
    <col min="6147" max="6164" width="9.7109375" style="58" customWidth="1"/>
    <col min="6165" max="6401" width="9.140625" style="58"/>
    <col min="6402" max="6402" width="23.7109375" style="58" customWidth="1"/>
    <col min="6403" max="6420" width="9.7109375" style="58" customWidth="1"/>
    <col min="6421" max="6657" width="9.140625" style="58"/>
    <col min="6658" max="6658" width="23.7109375" style="58" customWidth="1"/>
    <col min="6659" max="6676" width="9.7109375" style="58" customWidth="1"/>
    <col min="6677" max="6913" width="9.140625" style="58"/>
    <col min="6914" max="6914" width="23.7109375" style="58" customWidth="1"/>
    <col min="6915" max="6932" width="9.7109375" style="58" customWidth="1"/>
    <col min="6933" max="7169" width="9.140625" style="58"/>
    <col min="7170" max="7170" width="23.7109375" style="58" customWidth="1"/>
    <col min="7171" max="7188" width="9.7109375" style="58" customWidth="1"/>
    <col min="7189" max="7425" width="9.140625" style="58"/>
    <col min="7426" max="7426" width="23.7109375" style="58" customWidth="1"/>
    <col min="7427" max="7444" width="9.7109375" style="58" customWidth="1"/>
    <col min="7445" max="7681" width="9.140625" style="58"/>
    <col min="7682" max="7682" width="23.7109375" style="58" customWidth="1"/>
    <col min="7683" max="7700" width="9.7109375" style="58" customWidth="1"/>
    <col min="7701" max="7937" width="9.140625" style="58"/>
    <col min="7938" max="7938" width="23.7109375" style="58" customWidth="1"/>
    <col min="7939" max="7956" width="9.7109375" style="58" customWidth="1"/>
    <col min="7957" max="8193" width="9.140625" style="58"/>
    <col min="8194" max="8194" width="23.7109375" style="58" customWidth="1"/>
    <col min="8195" max="8212" width="9.7109375" style="58" customWidth="1"/>
    <col min="8213" max="8449" width="9.140625" style="58"/>
    <col min="8450" max="8450" width="23.7109375" style="58" customWidth="1"/>
    <col min="8451" max="8468" width="9.7109375" style="58" customWidth="1"/>
    <col min="8469" max="8705" width="9.140625" style="58"/>
    <col min="8706" max="8706" width="23.7109375" style="58" customWidth="1"/>
    <col min="8707" max="8724" width="9.7109375" style="58" customWidth="1"/>
    <col min="8725" max="8961" width="9.140625" style="58"/>
    <col min="8962" max="8962" width="23.7109375" style="58" customWidth="1"/>
    <col min="8963" max="8980" width="9.7109375" style="58" customWidth="1"/>
    <col min="8981" max="9217" width="9.140625" style="58"/>
    <col min="9218" max="9218" width="23.7109375" style="58" customWidth="1"/>
    <col min="9219" max="9236" width="9.7109375" style="58" customWidth="1"/>
    <col min="9237" max="9473" width="9.140625" style="58"/>
    <col min="9474" max="9474" width="23.7109375" style="58" customWidth="1"/>
    <col min="9475" max="9492" width="9.7109375" style="58" customWidth="1"/>
    <col min="9493" max="9729" width="9.140625" style="58"/>
    <col min="9730" max="9730" width="23.7109375" style="58" customWidth="1"/>
    <col min="9731" max="9748" width="9.7109375" style="58" customWidth="1"/>
    <col min="9749" max="9985" width="9.140625" style="58"/>
    <col min="9986" max="9986" width="23.7109375" style="58" customWidth="1"/>
    <col min="9987" max="10004" width="9.7109375" style="58" customWidth="1"/>
    <col min="10005" max="10241" width="9.140625" style="58"/>
    <col min="10242" max="10242" width="23.7109375" style="58" customWidth="1"/>
    <col min="10243" max="10260" width="9.7109375" style="58" customWidth="1"/>
    <col min="10261" max="10497" width="9.140625" style="58"/>
    <col min="10498" max="10498" width="23.7109375" style="58" customWidth="1"/>
    <col min="10499" max="10516" width="9.7109375" style="58" customWidth="1"/>
    <col min="10517" max="10753" width="9.140625" style="58"/>
    <col min="10754" max="10754" width="23.7109375" style="58" customWidth="1"/>
    <col min="10755" max="10772" width="9.7109375" style="58" customWidth="1"/>
    <col min="10773" max="11009" width="9.140625" style="58"/>
    <col min="11010" max="11010" width="23.7109375" style="58" customWidth="1"/>
    <col min="11011" max="11028" width="9.7109375" style="58" customWidth="1"/>
    <col min="11029" max="11265" width="9.140625" style="58"/>
    <col min="11266" max="11266" width="23.7109375" style="58" customWidth="1"/>
    <col min="11267" max="11284" width="9.7109375" style="58" customWidth="1"/>
    <col min="11285" max="11521" width="9.140625" style="58"/>
    <col min="11522" max="11522" width="23.7109375" style="58" customWidth="1"/>
    <col min="11523" max="11540" width="9.7109375" style="58" customWidth="1"/>
    <col min="11541" max="11777" width="9.140625" style="58"/>
    <col min="11778" max="11778" width="23.7109375" style="58" customWidth="1"/>
    <col min="11779" max="11796" width="9.7109375" style="58" customWidth="1"/>
    <col min="11797" max="12033" width="9.140625" style="58"/>
    <col min="12034" max="12034" width="23.7109375" style="58" customWidth="1"/>
    <col min="12035" max="12052" width="9.7109375" style="58" customWidth="1"/>
    <col min="12053" max="12289" width="9.140625" style="58"/>
    <col min="12290" max="12290" width="23.7109375" style="58" customWidth="1"/>
    <col min="12291" max="12308" width="9.7109375" style="58" customWidth="1"/>
    <col min="12309" max="12545" width="9.140625" style="58"/>
    <col min="12546" max="12546" width="23.7109375" style="58" customWidth="1"/>
    <col min="12547" max="12564" width="9.7109375" style="58" customWidth="1"/>
    <col min="12565" max="12801" width="9.140625" style="58"/>
    <col min="12802" max="12802" width="23.7109375" style="58" customWidth="1"/>
    <col min="12803" max="12820" width="9.7109375" style="58" customWidth="1"/>
    <col min="12821" max="13057" width="9.140625" style="58"/>
    <col min="13058" max="13058" width="23.7109375" style="58" customWidth="1"/>
    <col min="13059" max="13076" width="9.7109375" style="58" customWidth="1"/>
    <col min="13077" max="13313" width="9.140625" style="58"/>
    <col min="13314" max="13314" width="23.7109375" style="58" customWidth="1"/>
    <col min="13315" max="13332" width="9.7109375" style="58" customWidth="1"/>
    <col min="13333" max="13569" width="9.140625" style="58"/>
    <col min="13570" max="13570" width="23.7109375" style="58" customWidth="1"/>
    <col min="13571" max="13588" width="9.7109375" style="58" customWidth="1"/>
    <col min="13589" max="13825" width="9.140625" style="58"/>
    <col min="13826" max="13826" width="23.7109375" style="58" customWidth="1"/>
    <col min="13827" max="13844" width="9.7109375" style="58" customWidth="1"/>
    <col min="13845" max="14081" width="9.140625" style="58"/>
    <col min="14082" max="14082" width="23.7109375" style="58" customWidth="1"/>
    <col min="14083" max="14100" width="9.7109375" style="58" customWidth="1"/>
    <col min="14101" max="14337" width="9.140625" style="58"/>
    <col min="14338" max="14338" width="23.7109375" style="58" customWidth="1"/>
    <col min="14339" max="14356" width="9.7109375" style="58" customWidth="1"/>
    <col min="14357" max="14593" width="9.140625" style="58"/>
    <col min="14594" max="14594" width="23.7109375" style="58" customWidth="1"/>
    <col min="14595" max="14612" width="9.7109375" style="58" customWidth="1"/>
    <col min="14613" max="14849" width="9.140625" style="58"/>
    <col min="14850" max="14850" width="23.7109375" style="58" customWidth="1"/>
    <col min="14851" max="14868" width="9.7109375" style="58" customWidth="1"/>
    <col min="14869" max="15105" width="9.140625" style="58"/>
    <col min="15106" max="15106" width="23.7109375" style="58" customWidth="1"/>
    <col min="15107" max="15124" width="9.7109375" style="58" customWidth="1"/>
    <col min="15125" max="15361" width="9.140625" style="58"/>
    <col min="15362" max="15362" width="23.7109375" style="58" customWidth="1"/>
    <col min="15363" max="15380" width="9.7109375" style="58" customWidth="1"/>
    <col min="15381" max="15617" width="9.140625" style="58"/>
    <col min="15618" max="15618" width="23.7109375" style="58" customWidth="1"/>
    <col min="15619" max="15636" width="9.7109375" style="58" customWidth="1"/>
    <col min="15637" max="15873" width="9.140625" style="58"/>
    <col min="15874" max="15874" width="23.7109375" style="58" customWidth="1"/>
    <col min="15875" max="15892" width="9.7109375" style="58" customWidth="1"/>
    <col min="15893" max="16129" width="9.140625" style="58"/>
    <col min="16130" max="16130" width="23.7109375" style="58" customWidth="1"/>
    <col min="16131" max="16148" width="9.7109375" style="58" customWidth="1"/>
    <col min="16149" max="16384" width="9.140625" style="58"/>
  </cols>
  <sheetData>
    <row r="1" spans="1:20" s="55" customFormat="1">
      <c r="A1" s="77"/>
      <c r="B1" s="158" t="s">
        <v>149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</row>
    <row r="2" spans="1:20" ht="15" customHeight="1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s="59" customFormat="1" ht="20.100000000000001" customHeight="1">
      <c r="A3" s="78"/>
      <c r="B3" s="160" t="s">
        <v>150</v>
      </c>
      <c r="C3" s="162" t="s">
        <v>151</v>
      </c>
      <c r="D3" s="163"/>
      <c r="E3" s="163"/>
      <c r="F3" s="163"/>
      <c r="G3" s="163"/>
      <c r="H3" s="164"/>
      <c r="I3" s="162" t="s">
        <v>152</v>
      </c>
      <c r="J3" s="163"/>
      <c r="K3" s="163"/>
      <c r="L3" s="163"/>
      <c r="M3" s="163"/>
      <c r="N3" s="164"/>
      <c r="O3" s="162" t="s">
        <v>153</v>
      </c>
      <c r="P3" s="163"/>
      <c r="Q3" s="163"/>
      <c r="R3" s="163"/>
      <c r="S3" s="163"/>
      <c r="T3" s="164"/>
    </row>
    <row r="4" spans="1:20" s="59" customFormat="1" ht="20.100000000000001" customHeight="1">
      <c r="A4" s="79"/>
      <c r="B4" s="161"/>
      <c r="C4" s="60">
        <v>2011</v>
      </c>
      <c r="D4" s="60">
        <v>2012</v>
      </c>
      <c r="E4" s="60">
        <v>2013</v>
      </c>
      <c r="F4" s="60">
        <v>2014</v>
      </c>
      <c r="G4" s="60">
        <v>2015</v>
      </c>
      <c r="H4" s="60">
        <v>2016</v>
      </c>
      <c r="I4" s="60">
        <v>2011</v>
      </c>
      <c r="J4" s="60">
        <v>2012</v>
      </c>
      <c r="K4" s="60">
        <v>2013</v>
      </c>
      <c r="L4" s="60">
        <v>2014</v>
      </c>
      <c r="M4" s="60">
        <v>2015</v>
      </c>
      <c r="N4" s="60">
        <v>2016</v>
      </c>
      <c r="O4" s="60">
        <v>2011</v>
      </c>
      <c r="P4" s="60">
        <v>2012</v>
      </c>
      <c r="Q4" s="60">
        <v>2013</v>
      </c>
      <c r="R4" s="60">
        <v>2014</v>
      </c>
      <c r="S4" s="60">
        <v>2015</v>
      </c>
      <c r="T4" s="60">
        <v>2016</v>
      </c>
    </row>
    <row r="5" spans="1:20" ht="15" customHeight="1">
      <c r="A5" s="80">
        <v>1</v>
      </c>
      <c r="B5" s="61" t="s">
        <v>0</v>
      </c>
      <c r="C5" s="62">
        <v>329257</v>
      </c>
      <c r="D5" s="62">
        <v>356132</v>
      </c>
      <c r="E5" s="62">
        <v>371838</v>
      </c>
      <c r="F5" s="62">
        <v>406835</v>
      </c>
      <c r="G5" s="63">
        <v>415354</v>
      </c>
      <c r="H5" s="63" t="s">
        <v>154</v>
      </c>
      <c r="I5" s="62">
        <v>224798</v>
      </c>
      <c r="J5" s="62">
        <v>227968</v>
      </c>
      <c r="K5" s="62">
        <v>255543</v>
      </c>
      <c r="L5" s="62">
        <v>273015</v>
      </c>
      <c r="M5" s="63">
        <v>336764</v>
      </c>
      <c r="N5" s="63" t="s">
        <v>155</v>
      </c>
      <c r="O5" s="62">
        <v>554055</v>
      </c>
      <c r="P5" s="62">
        <v>584100</v>
      </c>
      <c r="Q5" s="62">
        <v>627381</v>
      </c>
      <c r="R5" s="62">
        <v>679850</v>
      </c>
      <c r="S5" s="64">
        <v>752118</v>
      </c>
      <c r="T5" s="64" t="s">
        <v>156</v>
      </c>
    </row>
    <row r="6" spans="1:20" ht="15" customHeight="1">
      <c r="A6" s="80">
        <v>2</v>
      </c>
      <c r="B6" s="61" t="s">
        <v>1</v>
      </c>
      <c r="C6" s="62">
        <v>316343</v>
      </c>
      <c r="D6" s="62">
        <v>344467</v>
      </c>
      <c r="E6" s="62">
        <v>363363</v>
      </c>
      <c r="F6" s="62">
        <v>398932</v>
      </c>
      <c r="G6" s="63">
        <v>414566</v>
      </c>
      <c r="H6" s="63" t="s">
        <v>157</v>
      </c>
      <c r="I6" s="62">
        <v>248222</v>
      </c>
      <c r="J6" s="62">
        <v>254593</v>
      </c>
      <c r="K6" s="62">
        <v>292770</v>
      </c>
      <c r="L6" s="62">
        <v>300335</v>
      </c>
      <c r="M6" s="63">
        <v>360624</v>
      </c>
      <c r="N6" s="63" t="s">
        <v>158</v>
      </c>
      <c r="O6" s="62">
        <v>564565</v>
      </c>
      <c r="P6" s="62">
        <v>599060</v>
      </c>
      <c r="Q6" s="62">
        <v>656133</v>
      </c>
      <c r="R6" s="62">
        <v>699267</v>
      </c>
      <c r="S6" s="64">
        <v>775189</v>
      </c>
      <c r="T6" s="64" t="s">
        <v>159</v>
      </c>
    </row>
    <row r="7" spans="1:20" ht="15" customHeight="1">
      <c r="A7" s="80">
        <v>3</v>
      </c>
      <c r="B7" s="61" t="s">
        <v>2</v>
      </c>
      <c r="C7" s="62">
        <v>358338</v>
      </c>
      <c r="D7" s="62">
        <v>390870</v>
      </c>
      <c r="E7" s="62">
        <v>419853</v>
      </c>
      <c r="F7" s="62">
        <v>461404</v>
      </c>
      <c r="G7" s="63">
        <v>472428</v>
      </c>
      <c r="H7" s="63" t="s">
        <v>160</v>
      </c>
      <c r="I7" s="62">
        <v>282009</v>
      </c>
      <c r="J7" s="62">
        <v>290521</v>
      </c>
      <c r="K7" s="62">
        <v>337956</v>
      </c>
      <c r="L7" s="62">
        <v>351576</v>
      </c>
      <c r="M7" s="63">
        <v>422275</v>
      </c>
      <c r="N7" s="63" t="s">
        <v>161</v>
      </c>
      <c r="O7" s="62">
        <v>640348</v>
      </c>
      <c r="P7" s="62">
        <v>681391</v>
      </c>
      <c r="Q7" s="62">
        <v>757809</v>
      </c>
      <c r="R7" s="62">
        <v>812980</v>
      </c>
      <c r="S7" s="64">
        <v>894703</v>
      </c>
      <c r="T7" s="64" t="s">
        <v>162</v>
      </c>
    </row>
    <row r="8" spans="1:20" ht="15" customHeight="1">
      <c r="A8" s="80">
        <v>4</v>
      </c>
      <c r="B8" s="61" t="s">
        <v>3</v>
      </c>
      <c r="C8" s="62">
        <v>385949</v>
      </c>
      <c r="D8" s="62">
        <v>432511</v>
      </c>
      <c r="E8" s="62">
        <v>468503</v>
      </c>
      <c r="F8" s="62">
        <v>481965</v>
      </c>
      <c r="G8" s="63">
        <v>495322</v>
      </c>
      <c r="H8" s="63" t="s">
        <v>163</v>
      </c>
      <c r="I8" s="62">
        <v>368685</v>
      </c>
      <c r="J8" s="62">
        <v>404040</v>
      </c>
      <c r="K8" s="62">
        <v>411298</v>
      </c>
      <c r="L8" s="62">
        <v>433141</v>
      </c>
      <c r="M8" s="63">
        <v>510187</v>
      </c>
      <c r="N8" s="63" t="s">
        <v>164</v>
      </c>
      <c r="O8" s="62">
        <v>754634</v>
      </c>
      <c r="P8" s="62">
        <v>836550</v>
      </c>
      <c r="Q8" s="62">
        <v>879801</v>
      </c>
      <c r="R8" s="62">
        <v>915106</v>
      </c>
      <c r="S8" s="64">
        <v>1005509</v>
      </c>
      <c r="T8" s="64" t="s">
        <v>165</v>
      </c>
    </row>
    <row r="9" spans="1:20" ht="15" customHeight="1">
      <c r="A9" s="80">
        <v>5</v>
      </c>
      <c r="B9" s="61" t="s">
        <v>4</v>
      </c>
      <c r="C9" s="62">
        <v>324197</v>
      </c>
      <c r="D9" s="62">
        <v>336737</v>
      </c>
      <c r="E9" s="62">
        <v>377133</v>
      </c>
      <c r="F9" s="62">
        <v>403659</v>
      </c>
      <c r="G9" s="63">
        <v>428457</v>
      </c>
      <c r="H9" s="63" t="s">
        <v>166</v>
      </c>
      <c r="I9" s="62">
        <v>262589</v>
      </c>
      <c r="J9" s="62">
        <v>286641</v>
      </c>
      <c r="K9" s="62">
        <v>305275</v>
      </c>
      <c r="L9" s="62">
        <v>317342</v>
      </c>
      <c r="M9" s="63">
        <v>412239</v>
      </c>
      <c r="N9" s="63" t="s">
        <v>167</v>
      </c>
      <c r="O9" s="62">
        <v>586786</v>
      </c>
      <c r="P9" s="62">
        <v>623378</v>
      </c>
      <c r="Q9" s="62">
        <v>682409</v>
      </c>
      <c r="R9" s="62">
        <v>721001</v>
      </c>
      <c r="S9" s="64">
        <v>840696</v>
      </c>
      <c r="T9" s="64" t="s">
        <v>168</v>
      </c>
    </row>
    <row r="10" spans="1:20" ht="15" customHeight="1">
      <c r="A10" s="80">
        <v>6</v>
      </c>
      <c r="B10" s="61" t="s">
        <v>5</v>
      </c>
      <c r="C10" s="62">
        <v>300453</v>
      </c>
      <c r="D10" s="62">
        <v>308027</v>
      </c>
      <c r="E10" s="62">
        <v>353213</v>
      </c>
      <c r="F10" s="62">
        <v>390807</v>
      </c>
      <c r="G10" s="63">
        <v>379945</v>
      </c>
      <c r="H10" s="63" t="s">
        <v>169</v>
      </c>
      <c r="I10" s="62">
        <v>218859</v>
      </c>
      <c r="J10" s="62">
        <v>290035</v>
      </c>
      <c r="K10" s="62">
        <v>290119</v>
      </c>
      <c r="L10" s="62">
        <v>339793</v>
      </c>
      <c r="M10" s="63">
        <v>351483</v>
      </c>
      <c r="N10" s="63" t="s">
        <v>170</v>
      </c>
      <c r="O10" s="62">
        <v>519312</v>
      </c>
      <c r="P10" s="62">
        <v>598062</v>
      </c>
      <c r="Q10" s="62">
        <v>643332</v>
      </c>
      <c r="R10" s="62">
        <v>730600</v>
      </c>
      <c r="S10" s="64">
        <v>731429</v>
      </c>
      <c r="T10" s="64" t="s">
        <v>171</v>
      </c>
    </row>
    <row r="11" spans="1:20" ht="15" customHeight="1">
      <c r="A11" s="80">
        <v>7</v>
      </c>
      <c r="B11" s="61" t="s">
        <v>6</v>
      </c>
      <c r="C11" s="62">
        <v>294975</v>
      </c>
      <c r="D11" s="62">
        <v>330123</v>
      </c>
      <c r="E11" s="62">
        <v>348161</v>
      </c>
      <c r="F11" s="62">
        <v>384146</v>
      </c>
      <c r="G11" s="63">
        <v>413263</v>
      </c>
      <c r="H11" s="63" t="s">
        <v>172</v>
      </c>
      <c r="I11" s="62">
        <v>237717</v>
      </c>
      <c r="J11" s="62">
        <v>235436</v>
      </c>
      <c r="K11" s="62">
        <v>306290</v>
      </c>
      <c r="L11" s="62">
        <v>321685</v>
      </c>
      <c r="M11" s="63">
        <v>397815</v>
      </c>
      <c r="N11" s="63" t="s">
        <v>173</v>
      </c>
      <c r="O11" s="62">
        <v>532692</v>
      </c>
      <c r="P11" s="62">
        <v>565559</v>
      </c>
      <c r="Q11" s="62">
        <v>654451</v>
      </c>
      <c r="R11" s="62">
        <v>705831</v>
      </c>
      <c r="S11" s="64">
        <v>811077</v>
      </c>
      <c r="T11" s="64" t="s">
        <v>174</v>
      </c>
    </row>
    <row r="12" spans="1:20" ht="15" customHeight="1">
      <c r="A12" s="80">
        <v>8</v>
      </c>
      <c r="B12" s="61" t="s">
        <v>7</v>
      </c>
      <c r="C12" s="62">
        <v>261519</v>
      </c>
      <c r="D12" s="62">
        <v>283870</v>
      </c>
      <c r="E12" s="62">
        <v>314408</v>
      </c>
      <c r="F12" s="62">
        <v>340844</v>
      </c>
      <c r="G12" s="63">
        <v>382368</v>
      </c>
      <c r="H12" s="63" t="s">
        <v>175</v>
      </c>
      <c r="I12" s="62">
        <v>228662</v>
      </c>
      <c r="J12" s="62">
        <v>233840</v>
      </c>
      <c r="K12" s="62">
        <v>259226</v>
      </c>
      <c r="L12" s="62">
        <v>287666</v>
      </c>
      <c r="M12" s="63">
        <v>358838</v>
      </c>
      <c r="N12" s="63" t="s">
        <v>176</v>
      </c>
      <c r="O12" s="62">
        <v>490180</v>
      </c>
      <c r="P12" s="62">
        <v>517710</v>
      </c>
      <c r="Q12" s="62">
        <v>573634</v>
      </c>
      <c r="R12" s="62">
        <v>628510</v>
      </c>
      <c r="S12" s="64">
        <v>741206</v>
      </c>
      <c r="T12" s="64" t="s">
        <v>177</v>
      </c>
    </row>
    <row r="13" spans="1:20" ht="15" customHeight="1">
      <c r="A13" s="80">
        <v>9</v>
      </c>
      <c r="B13" s="61" t="s">
        <v>178</v>
      </c>
      <c r="C13" s="62">
        <v>391606</v>
      </c>
      <c r="D13" s="62">
        <v>418496</v>
      </c>
      <c r="E13" s="62">
        <v>491121</v>
      </c>
      <c r="F13" s="62">
        <v>551960</v>
      </c>
      <c r="G13" s="63">
        <v>578812</v>
      </c>
      <c r="H13" s="63" t="s">
        <v>179</v>
      </c>
      <c r="I13" s="62">
        <v>345039</v>
      </c>
      <c r="J13" s="62">
        <v>400200</v>
      </c>
      <c r="K13" s="62">
        <v>448605</v>
      </c>
      <c r="L13" s="62">
        <v>495751</v>
      </c>
      <c r="M13" s="63">
        <v>539290</v>
      </c>
      <c r="N13" s="63" t="s">
        <v>180</v>
      </c>
      <c r="O13" s="62">
        <v>736645</v>
      </c>
      <c r="P13" s="62">
        <v>818697</v>
      </c>
      <c r="Q13" s="62">
        <v>939726</v>
      </c>
      <c r="R13" s="62">
        <v>1047711</v>
      </c>
      <c r="S13" s="64">
        <v>1118101</v>
      </c>
      <c r="T13" s="64" t="s">
        <v>181</v>
      </c>
    </row>
    <row r="14" spans="1:20" ht="15" customHeight="1">
      <c r="A14" s="80">
        <v>10</v>
      </c>
      <c r="B14" s="61" t="s">
        <v>182</v>
      </c>
      <c r="C14" s="62">
        <v>431248</v>
      </c>
      <c r="D14" s="62">
        <v>470371</v>
      </c>
      <c r="E14" s="62">
        <v>508569</v>
      </c>
      <c r="F14" s="62">
        <v>574814</v>
      </c>
      <c r="G14" s="63">
        <v>602071</v>
      </c>
      <c r="H14" s="63" t="s">
        <v>183</v>
      </c>
      <c r="I14" s="62">
        <v>473543</v>
      </c>
      <c r="J14" s="62">
        <v>527422</v>
      </c>
      <c r="K14" s="62">
        <v>591696</v>
      </c>
      <c r="L14" s="62">
        <v>696748</v>
      </c>
      <c r="M14" s="63">
        <v>742641</v>
      </c>
      <c r="N14" s="63" t="s">
        <v>184</v>
      </c>
      <c r="O14" s="62">
        <v>904790</v>
      </c>
      <c r="P14" s="62">
        <v>997793</v>
      </c>
      <c r="Q14" s="62">
        <v>1100265</v>
      </c>
      <c r="R14" s="62">
        <v>1271562</v>
      </c>
      <c r="S14" s="64">
        <v>1344712</v>
      </c>
      <c r="T14" s="64" t="s">
        <v>185</v>
      </c>
    </row>
    <row r="15" spans="1:20" ht="15" customHeight="1">
      <c r="A15" s="80">
        <v>11</v>
      </c>
      <c r="B15" s="61" t="s">
        <v>10</v>
      </c>
      <c r="C15" s="62">
        <v>457669</v>
      </c>
      <c r="D15" s="62">
        <v>519028</v>
      </c>
      <c r="E15" s="62">
        <v>603269</v>
      </c>
      <c r="F15" s="62">
        <v>623186</v>
      </c>
      <c r="G15" s="63">
        <v>615486</v>
      </c>
      <c r="H15" s="63" t="s">
        <v>186</v>
      </c>
      <c r="I15" s="62">
        <v>898019</v>
      </c>
      <c r="J15" s="62">
        <v>884071</v>
      </c>
      <c r="K15" s="62">
        <v>925160</v>
      </c>
      <c r="L15" s="62">
        <v>1085089</v>
      </c>
      <c r="M15" s="63">
        <v>1157945</v>
      </c>
      <c r="N15" s="63" t="s">
        <v>187</v>
      </c>
      <c r="O15" s="62">
        <v>1355688</v>
      </c>
      <c r="P15" s="62">
        <v>1403098</v>
      </c>
      <c r="Q15" s="62">
        <v>1528429</v>
      </c>
      <c r="R15" s="62">
        <v>1708275</v>
      </c>
      <c r="S15" s="64">
        <v>1773431</v>
      </c>
      <c r="T15" s="64" t="s">
        <v>188</v>
      </c>
    </row>
    <row r="16" spans="1:20" ht="15" customHeight="1">
      <c r="A16" s="80">
        <v>12</v>
      </c>
      <c r="B16" s="61" t="s">
        <v>11</v>
      </c>
      <c r="C16" s="62">
        <v>297590</v>
      </c>
      <c r="D16" s="62">
        <v>340757</v>
      </c>
      <c r="E16" s="62">
        <v>371881</v>
      </c>
      <c r="F16" s="62">
        <v>380224</v>
      </c>
      <c r="G16" s="63">
        <v>425883</v>
      </c>
      <c r="H16" s="63" t="s">
        <v>189</v>
      </c>
      <c r="I16" s="62">
        <v>311118</v>
      </c>
      <c r="J16" s="62">
        <v>310270</v>
      </c>
      <c r="K16" s="62">
        <v>354946</v>
      </c>
      <c r="L16" s="62">
        <v>413592</v>
      </c>
      <c r="M16" s="63">
        <v>471012</v>
      </c>
      <c r="N16" s="63" t="s">
        <v>190</v>
      </c>
      <c r="O16" s="62">
        <v>608708</v>
      </c>
      <c r="P16" s="62">
        <v>651026</v>
      </c>
      <c r="Q16" s="62">
        <v>726828</v>
      </c>
      <c r="R16" s="62">
        <v>793816</v>
      </c>
      <c r="S16" s="64">
        <v>896895</v>
      </c>
      <c r="T16" s="64" t="s">
        <v>191</v>
      </c>
    </row>
    <row r="17" spans="1:20" ht="15" customHeight="1">
      <c r="A17" s="80">
        <v>13</v>
      </c>
      <c r="B17" s="61" t="s">
        <v>192</v>
      </c>
      <c r="C17" s="62">
        <v>229775</v>
      </c>
      <c r="D17" s="62">
        <v>262761</v>
      </c>
      <c r="E17" s="62">
        <v>281921</v>
      </c>
      <c r="F17" s="62">
        <v>319872</v>
      </c>
      <c r="G17" s="63">
        <v>330646</v>
      </c>
      <c r="H17" s="63" t="s">
        <v>193</v>
      </c>
      <c r="I17" s="62">
        <v>234132</v>
      </c>
      <c r="J17" s="62">
        <v>239459</v>
      </c>
      <c r="K17" s="62">
        <v>277792</v>
      </c>
      <c r="L17" s="62">
        <v>306173</v>
      </c>
      <c r="M17" s="63">
        <v>365211</v>
      </c>
      <c r="N17" s="63" t="s">
        <v>194</v>
      </c>
      <c r="O17" s="62">
        <v>463907</v>
      </c>
      <c r="P17" s="62">
        <v>502220</v>
      </c>
      <c r="Q17" s="62">
        <v>559713</v>
      </c>
      <c r="R17" s="62">
        <v>626045</v>
      </c>
      <c r="S17" s="64">
        <v>695856</v>
      </c>
      <c r="T17" s="64" t="s">
        <v>195</v>
      </c>
    </row>
    <row r="18" spans="1:20" ht="15" customHeight="1">
      <c r="A18" s="80">
        <v>14</v>
      </c>
      <c r="B18" s="61" t="s">
        <v>196</v>
      </c>
      <c r="C18" s="62">
        <v>276323</v>
      </c>
      <c r="D18" s="62">
        <v>327241</v>
      </c>
      <c r="E18" s="62">
        <v>353778</v>
      </c>
      <c r="F18" s="62">
        <v>335550</v>
      </c>
      <c r="G18" s="63">
        <v>365012</v>
      </c>
      <c r="H18" s="63" t="s">
        <v>197</v>
      </c>
      <c r="I18" s="62">
        <v>348721</v>
      </c>
      <c r="J18" s="62">
        <v>373055</v>
      </c>
      <c r="K18" s="62">
        <v>423630</v>
      </c>
      <c r="L18" s="62">
        <v>444796</v>
      </c>
      <c r="M18" s="63">
        <v>563591</v>
      </c>
      <c r="N18" s="63" t="s">
        <v>198</v>
      </c>
      <c r="O18" s="62">
        <v>625043</v>
      </c>
      <c r="P18" s="62">
        <v>700296</v>
      </c>
      <c r="Q18" s="62">
        <v>777409</v>
      </c>
      <c r="R18" s="62">
        <v>780346</v>
      </c>
      <c r="S18" s="64">
        <v>928602</v>
      </c>
      <c r="T18" s="64" t="s">
        <v>199</v>
      </c>
    </row>
    <row r="19" spans="1:20" ht="15" customHeight="1">
      <c r="A19" s="80">
        <v>15</v>
      </c>
      <c r="B19" s="61" t="s">
        <v>200</v>
      </c>
      <c r="C19" s="62">
        <v>245743</v>
      </c>
      <c r="D19" s="62">
        <v>255081</v>
      </c>
      <c r="E19" s="62">
        <v>286962</v>
      </c>
      <c r="F19" s="62">
        <v>339175</v>
      </c>
      <c r="G19" s="63">
        <v>380993</v>
      </c>
      <c r="H19" s="63" t="s">
        <v>201</v>
      </c>
      <c r="I19" s="62">
        <v>240683</v>
      </c>
      <c r="J19" s="62">
        <v>243014</v>
      </c>
      <c r="K19" s="62">
        <v>284790</v>
      </c>
      <c r="L19" s="62">
        <v>320664</v>
      </c>
      <c r="M19" s="63">
        <v>449479</v>
      </c>
      <c r="N19" s="63" t="s">
        <v>202</v>
      </c>
      <c r="O19" s="62">
        <v>486426</v>
      </c>
      <c r="P19" s="62">
        <v>498094</v>
      </c>
      <c r="Q19" s="62">
        <v>571752</v>
      </c>
      <c r="R19" s="62">
        <v>659839</v>
      </c>
      <c r="S19" s="64">
        <v>830472</v>
      </c>
      <c r="T19" s="64" t="s">
        <v>203</v>
      </c>
    </row>
    <row r="20" spans="1:20" ht="15" customHeight="1">
      <c r="A20" s="80">
        <v>16</v>
      </c>
      <c r="B20" s="61" t="s">
        <v>15</v>
      </c>
      <c r="C20" s="62">
        <v>328623</v>
      </c>
      <c r="D20" s="62">
        <v>370088</v>
      </c>
      <c r="E20" s="62">
        <v>420422</v>
      </c>
      <c r="F20" s="62">
        <v>455522</v>
      </c>
      <c r="G20" s="63">
        <v>483956</v>
      </c>
      <c r="H20" s="63" t="s">
        <v>204</v>
      </c>
      <c r="I20" s="62">
        <v>365364</v>
      </c>
      <c r="J20" s="62">
        <v>349359</v>
      </c>
      <c r="K20" s="62">
        <v>379454</v>
      </c>
      <c r="L20" s="62">
        <v>445242</v>
      </c>
      <c r="M20" s="63">
        <v>548390</v>
      </c>
      <c r="N20" s="63" t="s">
        <v>205</v>
      </c>
      <c r="O20" s="62">
        <v>693987</v>
      </c>
      <c r="P20" s="62">
        <v>719447</v>
      </c>
      <c r="Q20" s="62">
        <v>799876</v>
      </c>
      <c r="R20" s="62">
        <v>900764</v>
      </c>
      <c r="S20" s="64">
        <v>1032346</v>
      </c>
      <c r="T20" s="64" t="s">
        <v>206</v>
      </c>
    </row>
    <row r="21" spans="1:20" ht="15" customHeight="1">
      <c r="A21" s="80">
        <v>17</v>
      </c>
      <c r="B21" s="61" t="s">
        <v>16</v>
      </c>
      <c r="C21" s="62">
        <v>326490</v>
      </c>
      <c r="D21" s="62">
        <v>330963</v>
      </c>
      <c r="E21" s="62">
        <v>449048</v>
      </c>
      <c r="F21" s="62">
        <v>471149</v>
      </c>
      <c r="G21" s="63">
        <v>421577</v>
      </c>
      <c r="H21" s="63" t="s">
        <v>207</v>
      </c>
      <c r="I21" s="62">
        <v>459132</v>
      </c>
      <c r="J21" s="62">
        <v>554979</v>
      </c>
      <c r="K21" s="62">
        <v>559852</v>
      </c>
      <c r="L21" s="62">
        <v>606730</v>
      </c>
      <c r="M21" s="63">
        <v>623568</v>
      </c>
      <c r="N21" s="63" t="s">
        <v>208</v>
      </c>
      <c r="O21" s="62">
        <v>785622</v>
      </c>
      <c r="P21" s="62">
        <v>885942</v>
      </c>
      <c r="Q21" s="62">
        <v>1008900</v>
      </c>
      <c r="R21" s="62">
        <v>1077879</v>
      </c>
      <c r="S21" s="64">
        <v>1045145</v>
      </c>
      <c r="T21" s="64" t="s">
        <v>209</v>
      </c>
    </row>
    <row r="22" spans="1:20" ht="15" customHeight="1">
      <c r="A22" s="80">
        <v>18</v>
      </c>
      <c r="B22" s="61" t="s">
        <v>210</v>
      </c>
      <c r="C22" s="62">
        <v>248690</v>
      </c>
      <c r="D22" s="62">
        <v>291176</v>
      </c>
      <c r="E22" s="62">
        <v>316656</v>
      </c>
      <c r="F22" s="62">
        <v>366885</v>
      </c>
      <c r="G22" s="63">
        <v>355034</v>
      </c>
      <c r="H22" s="63" t="s">
        <v>211</v>
      </c>
      <c r="I22" s="62">
        <v>195940</v>
      </c>
      <c r="J22" s="62">
        <v>234901</v>
      </c>
      <c r="K22" s="62">
        <v>231092</v>
      </c>
      <c r="L22" s="62">
        <v>269134</v>
      </c>
      <c r="M22" s="63">
        <v>313465</v>
      </c>
      <c r="N22" s="63" t="s">
        <v>212</v>
      </c>
      <c r="O22" s="62">
        <v>444630</v>
      </c>
      <c r="P22" s="62">
        <v>484661</v>
      </c>
      <c r="Q22" s="62">
        <v>547748</v>
      </c>
      <c r="R22" s="62">
        <v>636019</v>
      </c>
      <c r="S22" s="64">
        <v>668499</v>
      </c>
      <c r="T22" s="64" t="s">
        <v>213</v>
      </c>
    </row>
    <row r="23" spans="1:20" ht="15" customHeight="1">
      <c r="A23" s="80">
        <v>19</v>
      </c>
      <c r="B23" s="61" t="s">
        <v>214</v>
      </c>
      <c r="C23" s="62">
        <v>222575</v>
      </c>
      <c r="D23" s="62">
        <v>228660</v>
      </c>
      <c r="E23" s="62">
        <v>240207</v>
      </c>
      <c r="F23" s="62">
        <v>267584</v>
      </c>
      <c r="G23" s="63">
        <v>298180</v>
      </c>
      <c r="H23" s="63" t="s">
        <v>215</v>
      </c>
      <c r="I23" s="62">
        <v>161451</v>
      </c>
      <c r="J23" s="62">
        <v>168451</v>
      </c>
      <c r="K23" s="62">
        <v>191846</v>
      </c>
      <c r="L23" s="62">
        <v>225504</v>
      </c>
      <c r="M23" s="63">
        <v>235710</v>
      </c>
      <c r="N23" s="63" t="s">
        <v>216</v>
      </c>
      <c r="O23" s="62">
        <v>384025</v>
      </c>
      <c r="P23" s="62">
        <v>397111</v>
      </c>
      <c r="Q23" s="62">
        <v>432053</v>
      </c>
      <c r="R23" s="62">
        <v>493088</v>
      </c>
      <c r="S23" s="64">
        <v>533891</v>
      </c>
      <c r="T23" s="64" t="s">
        <v>217</v>
      </c>
    </row>
    <row r="24" spans="1:20" ht="15" customHeight="1">
      <c r="A24" s="80">
        <v>20</v>
      </c>
      <c r="B24" s="61" t="s">
        <v>19</v>
      </c>
      <c r="C24" s="62">
        <v>312711</v>
      </c>
      <c r="D24" s="62">
        <v>351590</v>
      </c>
      <c r="E24" s="62">
        <v>367018</v>
      </c>
      <c r="F24" s="62">
        <v>420130</v>
      </c>
      <c r="G24" s="63">
        <v>426381</v>
      </c>
      <c r="H24" s="63" t="s">
        <v>218</v>
      </c>
      <c r="I24" s="62">
        <v>274022</v>
      </c>
      <c r="J24" s="62">
        <v>261683</v>
      </c>
      <c r="K24" s="62">
        <v>305193</v>
      </c>
      <c r="L24" s="62">
        <v>366581</v>
      </c>
      <c r="M24" s="63">
        <v>356668</v>
      </c>
      <c r="N24" s="63" t="s">
        <v>219</v>
      </c>
      <c r="O24" s="62">
        <v>586732</v>
      </c>
      <c r="P24" s="62">
        <v>613273</v>
      </c>
      <c r="Q24" s="62">
        <v>672211</v>
      </c>
      <c r="R24" s="62">
        <v>786711</v>
      </c>
      <c r="S24" s="64">
        <v>783050</v>
      </c>
      <c r="T24" s="64" t="s">
        <v>220</v>
      </c>
    </row>
    <row r="25" spans="1:20" ht="15" customHeight="1">
      <c r="A25" s="80">
        <v>21</v>
      </c>
      <c r="B25" s="61" t="s">
        <v>20</v>
      </c>
      <c r="C25" s="62">
        <v>375767</v>
      </c>
      <c r="D25" s="62">
        <v>388822</v>
      </c>
      <c r="E25" s="62">
        <v>418274</v>
      </c>
      <c r="F25" s="62">
        <v>495159</v>
      </c>
      <c r="G25" s="63">
        <v>494858</v>
      </c>
      <c r="H25" s="63" t="s">
        <v>221</v>
      </c>
      <c r="I25" s="62">
        <v>267100</v>
      </c>
      <c r="J25" s="62">
        <v>310905</v>
      </c>
      <c r="K25" s="62">
        <v>366590</v>
      </c>
      <c r="L25" s="62">
        <v>405540</v>
      </c>
      <c r="M25" s="63">
        <v>425928</v>
      </c>
      <c r="N25" s="63" t="s">
        <v>222</v>
      </c>
      <c r="O25" s="62">
        <v>642867</v>
      </c>
      <c r="P25" s="62">
        <v>699727</v>
      </c>
      <c r="Q25" s="62">
        <v>784864</v>
      </c>
      <c r="R25" s="62">
        <v>900699</v>
      </c>
      <c r="S25" s="64">
        <v>920786</v>
      </c>
      <c r="T25" s="64" t="s">
        <v>223</v>
      </c>
    </row>
    <row r="26" spans="1:20" ht="15" customHeight="1">
      <c r="A26" s="80">
        <v>22</v>
      </c>
      <c r="B26" s="61" t="s">
        <v>21</v>
      </c>
      <c r="C26" s="62">
        <v>373301</v>
      </c>
      <c r="D26" s="62">
        <v>380306</v>
      </c>
      <c r="E26" s="62">
        <v>440803</v>
      </c>
      <c r="F26" s="62">
        <v>456699</v>
      </c>
      <c r="G26" s="63">
        <v>470450</v>
      </c>
      <c r="H26" s="63" t="s">
        <v>224</v>
      </c>
      <c r="I26" s="62">
        <v>326116</v>
      </c>
      <c r="J26" s="62">
        <v>371527</v>
      </c>
      <c r="K26" s="62">
        <v>373123</v>
      </c>
      <c r="L26" s="62">
        <v>423726</v>
      </c>
      <c r="M26" s="63">
        <v>485707</v>
      </c>
      <c r="N26" s="63" t="s">
        <v>225</v>
      </c>
      <c r="O26" s="62">
        <v>699417</v>
      </c>
      <c r="P26" s="62">
        <v>751833</v>
      </c>
      <c r="Q26" s="62">
        <v>813926</v>
      </c>
      <c r="R26" s="62">
        <v>880425</v>
      </c>
      <c r="S26" s="64">
        <v>956156</v>
      </c>
      <c r="T26" s="64" t="s">
        <v>226</v>
      </c>
    </row>
    <row r="27" spans="1:20" ht="15" customHeight="1">
      <c r="A27" s="80">
        <v>23</v>
      </c>
      <c r="B27" s="61" t="s">
        <v>22</v>
      </c>
      <c r="C27" s="62">
        <v>405490</v>
      </c>
      <c r="D27" s="62">
        <v>450614</v>
      </c>
      <c r="E27" s="62">
        <v>477325</v>
      </c>
      <c r="F27" s="62">
        <v>516036</v>
      </c>
      <c r="G27" s="63">
        <v>549351</v>
      </c>
      <c r="H27" s="63" t="s">
        <v>227</v>
      </c>
      <c r="I27" s="62">
        <v>488554</v>
      </c>
      <c r="J27" s="62">
        <v>498538</v>
      </c>
      <c r="K27" s="62">
        <v>588592</v>
      </c>
      <c r="L27" s="62">
        <v>611364</v>
      </c>
      <c r="M27" s="63">
        <v>644291</v>
      </c>
      <c r="N27" s="63" t="s">
        <v>228</v>
      </c>
      <c r="O27" s="62">
        <v>894044</v>
      </c>
      <c r="P27" s="62">
        <v>949152</v>
      </c>
      <c r="Q27" s="62">
        <v>1065917</v>
      </c>
      <c r="R27" s="62">
        <v>1127400</v>
      </c>
      <c r="S27" s="64">
        <v>1193642</v>
      </c>
      <c r="T27" s="64" t="s">
        <v>229</v>
      </c>
    </row>
    <row r="28" spans="1:20" ht="15" customHeight="1">
      <c r="A28" s="80">
        <v>24</v>
      </c>
      <c r="B28" s="61" t="s">
        <v>230</v>
      </c>
      <c r="C28" s="65" t="s">
        <v>231</v>
      </c>
      <c r="D28" s="65" t="s">
        <v>231</v>
      </c>
      <c r="E28" s="65" t="s">
        <v>231</v>
      </c>
      <c r="F28" s="65" t="s">
        <v>231</v>
      </c>
      <c r="G28" s="63">
        <v>511272</v>
      </c>
      <c r="H28" s="63" t="s">
        <v>232</v>
      </c>
      <c r="I28" s="65" t="s">
        <v>231</v>
      </c>
      <c r="J28" s="65" t="s">
        <v>231</v>
      </c>
      <c r="K28" s="65" t="s">
        <v>231</v>
      </c>
      <c r="L28" s="65" t="s">
        <v>231</v>
      </c>
      <c r="M28" s="63">
        <v>533332</v>
      </c>
      <c r="N28" s="63" t="s">
        <v>233</v>
      </c>
      <c r="O28" s="65" t="s">
        <v>231</v>
      </c>
      <c r="P28" s="65" t="s">
        <v>231</v>
      </c>
      <c r="Q28" s="65" t="s">
        <v>231</v>
      </c>
      <c r="R28" s="65" t="s">
        <v>231</v>
      </c>
      <c r="S28" s="64">
        <v>1044605</v>
      </c>
      <c r="T28" s="64" t="s">
        <v>234</v>
      </c>
    </row>
    <row r="29" spans="1:20" ht="15" customHeight="1">
      <c r="A29" s="80">
        <v>25</v>
      </c>
      <c r="B29" s="61" t="s">
        <v>235</v>
      </c>
      <c r="C29" s="62">
        <v>306126</v>
      </c>
      <c r="D29" s="62">
        <v>344033</v>
      </c>
      <c r="E29" s="62">
        <v>379814</v>
      </c>
      <c r="F29" s="62">
        <v>395996</v>
      </c>
      <c r="G29" s="63">
        <v>426278</v>
      </c>
      <c r="H29" s="63" t="s">
        <v>236</v>
      </c>
      <c r="I29" s="62">
        <v>311543</v>
      </c>
      <c r="J29" s="62">
        <v>342066</v>
      </c>
      <c r="K29" s="62">
        <v>375941</v>
      </c>
      <c r="L29" s="62">
        <v>399039</v>
      </c>
      <c r="M29" s="63">
        <v>394149</v>
      </c>
      <c r="N29" s="63" t="s">
        <v>237</v>
      </c>
      <c r="O29" s="62">
        <v>617669</v>
      </c>
      <c r="P29" s="62">
        <v>686099</v>
      </c>
      <c r="Q29" s="62">
        <v>755755</v>
      </c>
      <c r="R29" s="62">
        <v>795035</v>
      </c>
      <c r="S29" s="64">
        <v>820426</v>
      </c>
      <c r="T29" s="64" t="s">
        <v>238</v>
      </c>
    </row>
    <row r="30" spans="1:20" ht="15" customHeight="1">
      <c r="A30" s="80">
        <v>26</v>
      </c>
      <c r="B30" s="61" t="s">
        <v>239</v>
      </c>
      <c r="C30" s="62">
        <v>287260</v>
      </c>
      <c r="D30" s="62">
        <v>313730</v>
      </c>
      <c r="E30" s="62">
        <v>320823</v>
      </c>
      <c r="F30" s="62">
        <v>360961</v>
      </c>
      <c r="G30" s="63">
        <v>383546</v>
      </c>
      <c r="H30" s="63" t="s">
        <v>240</v>
      </c>
      <c r="I30" s="62">
        <v>251815</v>
      </c>
      <c r="J30" s="62">
        <v>270612</v>
      </c>
      <c r="K30" s="62">
        <v>327732</v>
      </c>
      <c r="L30" s="62">
        <v>339112</v>
      </c>
      <c r="M30" s="63">
        <v>377066</v>
      </c>
      <c r="N30" s="63" t="s">
        <v>241</v>
      </c>
      <c r="O30" s="62">
        <v>539076</v>
      </c>
      <c r="P30" s="62">
        <v>584341</v>
      </c>
      <c r="Q30" s="62">
        <v>648554</v>
      </c>
      <c r="R30" s="62">
        <v>700073</v>
      </c>
      <c r="S30" s="64">
        <v>760612</v>
      </c>
      <c r="T30" s="64" t="s">
        <v>242</v>
      </c>
    </row>
    <row r="31" spans="1:20" ht="15" customHeight="1">
      <c r="A31" s="80">
        <v>27</v>
      </c>
      <c r="B31" s="61" t="s">
        <v>243</v>
      </c>
      <c r="C31" s="62">
        <v>260240</v>
      </c>
      <c r="D31" s="62">
        <v>286410</v>
      </c>
      <c r="E31" s="62">
        <v>302903</v>
      </c>
      <c r="F31" s="62">
        <v>330220</v>
      </c>
      <c r="G31" s="63">
        <v>359187</v>
      </c>
      <c r="H31" s="63" t="s">
        <v>244</v>
      </c>
      <c r="I31" s="62">
        <v>246083</v>
      </c>
      <c r="J31" s="62">
        <v>266914</v>
      </c>
      <c r="K31" s="62">
        <v>296559</v>
      </c>
      <c r="L31" s="62">
        <v>314078</v>
      </c>
      <c r="M31" s="63">
        <v>387580</v>
      </c>
      <c r="N31" s="63" t="s">
        <v>245</v>
      </c>
      <c r="O31" s="62">
        <v>506323</v>
      </c>
      <c r="P31" s="62">
        <v>553324</v>
      </c>
      <c r="Q31" s="62">
        <v>599462</v>
      </c>
      <c r="R31" s="62">
        <v>644298</v>
      </c>
      <c r="S31" s="64">
        <v>746767</v>
      </c>
      <c r="T31" s="64" t="s">
        <v>246</v>
      </c>
    </row>
    <row r="32" spans="1:20" ht="15" customHeight="1">
      <c r="A32" s="80">
        <v>28</v>
      </c>
      <c r="B32" s="61" t="s">
        <v>27</v>
      </c>
      <c r="C32" s="62">
        <v>240739</v>
      </c>
      <c r="D32" s="62">
        <v>271348</v>
      </c>
      <c r="E32" s="62">
        <v>284683</v>
      </c>
      <c r="F32" s="62">
        <v>291923</v>
      </c>
      <c r="G32" s="63">
        <v>329208</v>
      </c>
      <c r="H32" s="63" t="s">
        <v>247</v>
      </c>
      <c r="I32" s="62">
        <v>239546</v>
      </c>
      <c r="J32" s="62">
        <v>260151</v>
      </c>
      <c r="K32" s="62">
        <v>281806</v>
      </c>
      <c r="L32" s="62">
        <v>308698</v>
      </c>
      <c r="M32" s="63">
        <v>344281</v>
      </c>
      <c r="N32" s="63" t="s">
        <v>248</v>
      </c>
      <c r="O32" s="62">
        <v>480285</v>
      </c>
      <c r="P32" s="62">
        <v>531498</v>
      </c>
      <c r="Q32" s="62">
        <v>566489</v>
      </c>
      <c r="R32" s="62">
        <v>600621</v>
      </c>
      <c r="S32" s="64">
        <v>673488</v>
      </c>
      <c r="T32" s="64" t="s">
        <v>249</v>
      </c>
    </row>
    <row r="33" spans="1:20" ht="15" customHeight="1">
      <c r="A33" s="80">
        <v>29</v>
      </c>
      <c r="B33" s="61" t="s">
        <v>28</v>
      </c>
      <c r="C33" s="62">
        <v>256106</v>
      </c>
      <c r="D33" s="62">
        <v>269533</v>
      </c>
      <c r="E33" s="62">
        <v>276334</v>
      </c>
      <c r="F33" s="62">
        <v>338353</v>
      </c>
      <c r="G33" s="63">
        <v>326512</v>
      </c>
      <c r="H33" s="63" t="s">
        <v>250</v>
      </c>
      <c r="I33" s="62">
        <v>260141</v>
      </c>
      <c r="J33" s="62">
        <v>272686</v>
      </c>
      <c r="K33" s="62">
        <v>303937</v>
      </c>
      <c r="L33" s="62">
        <v>305658</v>
      </c>
      <c r="M33" s="63">
        <v>340889</v>
      </c>
      <c r="N33" s="63" t="s">
        <v>251</v>
      </c>
      <c r="O33" s="62">
        <v>516247</v>
      </c>
      <c r="P33" s="62">
        <v>542220</v>
      </c>
      <c r="Q33" s="62">
        <v>580271</v>
      </c>
      <c r="R33" s="62">
        <v>644011</v>
      </c>
      <c r="S33" s="64">
        <v>667401</v>
      </c>
      <c r="T33" s="64" t="s">
        <v>252</v>
      </c>
    </row>
    <row r="34" spans="1:20" ht="15" customHeight="1">
      <c r="A34" s="80">
        <v>30</v>
      </c>
      <c r="B34" s="61" t="s">
        <v>29</v>
      </c>
      <c r="C34" s="62">
        <v>225501</v>
      </c>
      <c r="D34" s="62">
        <v>236901</v>
      </c>
      <c r="E34" s="62">
        <v>278355</v>
      </c>
      <c r="F34" s="62">
        <v>280751</v>
      </c>
      <c r="G34" s="63">
        <v>330890</v>
      </c>
      <c r="H34" s="63" t="s">
        <v>253</v>
      </c>
      <c r="I34" s="62">
        <v>156289</v>
      </c>
      <c r="J34" s="62">
        <v>180012</v>
      </c>
      <c r="K34" s="62">
        <v>198103</v>
      </c>
      <c r="L34" s="62">
        <v>237973</v>
      </c>
      <c r="M34" s="63">
        <v>284601</v>
      </c>
      <c r="N34" s="63" t="s">
        <v>254</v>
      </c>
      <c r="O34" s="62">
        <v>381790</v>
      </c>
      <c r="P34" s="62">
        <v>416912</v>
      </c>
      <c r="Q34" s="62">
        <v>476458</v>
      </c>
      <c r="R34" s="62">
        <v>518724</v>
      </c>
      <c r="S34" s="64">
        <v>615491</v>
      </c>
      <c r="T34" s="64" t="s">
        <v>255</v>
      </c>
    </row>
    <row r="35" spans="1:20" ht="15" customHeight="1">
      <c r="A35" s="80">
        <v>31</v>
      </c>
      <c r="B35" s="61" t="s">
        <v>30</v>
      </c>
      <c r="C35" s="62">
        <v>283407</v>
      </c>
      <c r="D35" s="62">
        <v>320271</v>
      </c>
      <c r="E35" s="62">
        <v>336750</v>
      </c>
      <c r="F35" s="62">
        <v>388284</v>
      </c>
      <c r="G35" s="63">
        <v>420732</v>
      </c>
      <c r="H35" s="63" t="s">
        <v>256</v>
      </c>
      <c r="I35" s="62">
        <v>281304</v>
      </c>
      <c r="J35" s="62">
        <v>276893</v>
      </c>
      <c r="K35" s="62">
        <v>312764</v>
      </c>
      <c r="L35" s="62">
        <v>360381</v>
      </c>
      <c r="M35" s="63">
        <v>373623</v>
      </c>
      <c r="N35" s="63" t="s">
        <v>257</v>
      </c>
      <c r="O35" s="62">
        <v>564711</v>
      </c>
      <c r="P35" s="62">
        <v>597163</v>
      </c>
      <c r="Q35" s="62">
        <v>649515</v>
      </c>
      <c r="R35" s="62">
        <v>748665</v>
      </c>
      <c r="S35" s="64">
        <v>794355</v>
      </c>
      <c r="T35" s="64" t="s">
        <v>258</v>
      </c>
    </row>
    <row r="36" spans="1:20" ht="15" customHeight="1">
      <c r="A36" s="80">
        <v>32</v>
      </c>
      <c r="B36" s="61" t="s">
        <v>31</v>
      </c>
      <c r="C36" s="62">
        <v>281916</v>
      </c>
      <c r="D36" s="62">
        <v>286031</v>
      </c>
      <c r="E36" s="62">
        <v>337639</v>
      </c>
      <c r="F36" s="62">
        <v>367971</v>
      </c>
      <c r="G36" s="63">
        <v>421216</v>
      </c>
      <c r="H36" s="63" t="s">
        <v>259</v>
      </c>
      <c r="I36" s="62">
        <v>247990</v>
      </c>
      <c r="J36" s="62">
        <v>276389</v>
      </c>
      <c r="K36" s="62">
        <v>270377</v>
      </c>
      <c r="L36" s="62">
        <v>334419</v>
      </c>
      <c r="M36" s="63">
        <v>368679</v>
      </c>
      <c r="N36" s="63" t="s">
        <v>260</v>
      </c>
      <c r="O36" s="62">
        <v>529906</v>
      </c>
      <c r="P36" s="62">
        <v>562421</v>
      </c>
      <c r="Q36" s="62">
        <v>608016</v>
      </c>
      <c r="R36" s="62">
        <v>702390</v>
      </c>
      <c r="S36" s="64">
        <v>789896</v>
      </c>
      <c r="T36" s="64" t="s">
        <v>261</v>
      </c>
    </row>
    <row r="37" spans="1:20" ht="15" customHeight="1">
      <c r="A37" s="80">
        <v>33</v>
      </c>
      <c r="B37" s="61" t="s">
        <v>32</v>
      </c>
      <c r="C37" s="62">
        <v>367893</v>
      </c>
      <c r="D37" s="62">
        <v>354867</v>
      </c>
      <c r="E37" s="62">
        <v>416901</v>
      </c>
      <c r="F37" s="62">
        <v>445820</v>
      </c>
      <c r="G37" s="63">
        <v>512796</v>
      </c>
      <c r="H37" s="63" t="s">
        <v>262</v>
      </c>
      <c r="I37" s="62">
        <v>382488</v>
      </c>
      <c r="J37" s="62">
        <v>345772</v>
      </c>
      <c r="K37" s="62">
        <v>389924</v>
      </c>
      <c r="L37" s="62">
        <v>456479</v>
      </c>
      <c r="M37" s="63">
        <v>517436</v>
      </c>
      <c r="N37" s="63" t="s">
        <v>263</v>
      </c>
      <c r="O37" s="62">
        <v>750381</v>
      </c>
      <c r="P37" s="62">
        <v>700639</v>
      </c>
      <c r="Q37" s="62">
        <v>806825</v>
      </c>
      <c r="R37" s="62">
        <v>902298</v>
      </c>
      <c r="S37" s="64">
        <v>1030232</v>
      </c>
      <c r="T37" s="64" t="s">
        <v>264</v>
      </c>
    </row>
    <row r="38" spans="1:20" ht="15" customHeight="1">
      <c r="A38" s="80">
        <v>34</v>
      </c>
      <c r="B38" s="61" t="s">
        <v>33</v>
      </c>
      <c r="C38" s="62">
        <v>330865</v>
      </c>
      <c r="D38" s="62">
        <v>356651</v>
      </c>
      <c r="E38" s="62">
        <v>379876</v>
      </c>
      <c r="F38" s="62">
        <v>487272</v>
      </c>
      <c r="G38" s="63">
        <v>473382</v>
      </c>
      <c r="H38" s="63" t="s">
        <v>265</v>
      </c>
      <c r="I38" s="62">
        <v>225626</v>
      </c>
      <c r="J38" s="62">
        <v>246100</v>
      </c>
      <c r="K38" s="62">
        <v>296036</v>
      </c>
      <c r="L38" s="62">
        <v>212753</v>
      </c>
      <c r="M38" s="63">
        <v>356371</v>
      </c>
      <c r="N38" s="63" t="s">
        <v>266</v>
      </c>
      <c r="O38" s="62">
        <v>556491</v>
      </c>
      <c r="P38" s="62">
        <v>602751</v>
      </c>
      <c r="Q38" s="62">
        <v>675911</v>
      </c>
      <c r="R38" s="62">
        <v>700025</v>
      </c>
      <c r="S38" s="64">
        <v>829753</v>
      </c>
      <c r="T38" s="64" t="s">
        <v>267</v>
      </c>
    </row>
    <row r="39" spans="1:20" s="70" customFormat="1" ht="15" customHeight="1">
      <c r="A39" s="81"/>
      <c r="B39" s="66" t="s">
        <v>268</v>
      </c>
      <c r="C39" s="67">
        <v>293556</v>
      </c>
      <c r="D39" s="67">
        <v>323478</v>
      </c>
      <c r="E39" s="67">
        <v>356435</v>
      </c>
      <c r="F39" s="67">
        <v>388350</v>
      </c>
      <c r="G39" s="68">
        <v>412462</v>
      </c>
      <c r="H39" s="68" t="s">
        <v>269</v>
      </c>
      <c r="I39" s="67">
        <v>300108</v>
      </c>
      <c r="J39" s="67">
        <v>309791</v>
      </c>
      <c r="K39" s="67">
        <v>347126</v>
      </c>
      <c r="L39" s="67">
        <v>387682</v>
      </c>
      <c r="M39" s="68">
        <v>456361</v>
      </c>
      <c r="N39" s="68" t="s">
        <v>270</v>
      </c>
      <c r="O39" s="67">
        <v>593664</v>
      </c>
      <c r="P39" s="67">
        <v>633269</v>
      </c>
      <c r="Q39" s="67">
        <v>703561</v>
      </c>
      <c r="R39" s="67">
        <v>776032</v>
      </c>
      <c r="S39" s="69">
        <v>868823</v>
      </c>
      <c r="T39" s="69" t="s">
        <v>271</v>
      </c>
    </row>
    <row r="40" spans="1:20" ht="15" customHeight="1">
      <c r="B40" s="71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73"/>
      <c r="Q40" s="71"/>
      <c r="R40" s="71"/>
      <c r="S40" s="71"/>
      <c r="T40" s="71"/>
    </row>
    <row r="41" spans="1:20" ht="15" customHeight="1">
      <c r="A41" s="80"/>
      <c r="B41" s="74" t="s">
        <v>272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</row>
    <row r="42" spans="1:20" ht="15" customHeight="1">
      <c r="A42" s="80"/>
      <c r="B42" s="155" t="s">
        <v>273</v>
      </c>
      <c r="C42" s="156"/>
      <c r="D42" s="156"/>
      <c r="E42" s="156"/>
      <c r="F42" s="156"/>
      <c r="G42" s="156"/>
      <c r="H42" s="156"/>
      <c r="I42" s="157"/>
      <c r="J42" s="71"/>
      <c r="K42" s="71"/>
      <c r="L42" s="75"/>
      <c r="M42" s="75"/>
      <c r="N42" s="75"/>
      <c r="O42" s="71"/>
      <c r="P42" s="71"/>
      <c r="Q42" s="71"/>
      <c r="R42" s="71"/>
      <c r="S42" s="71"/>
      <c r="T42" s="71"/>
    </row>
    <row r="43" spans="1:20" ht="15" customHeight="1">
      <c r="A43" s="80"/>
      <c r="B43" s="155" t="s">
        <v>274</v>
      </c>
      <c r="C43" s="156"/>
      <c r="D43" s="156"/>
      <c r="E43" s="156"/>
      <c r="F43" s="156"/>
      <c r="G43" s="156"/>
      <c r="H43" s="156"/>
      <c r="I43" s="157"/>
      <c r="J43" s="71"/>
      <c r="K43" s="71"/>
      <c r="L43" s="76"/>
      <c r="M43" s="76"/>
      <c r="N43" s="76"/>
      <c r="O43" s="71"/>
      <c r="P43" s="71"/>
      <c r="Q43" s="71"/>
      <c r="R43" s="71"/>
      <c r="S43" s="71"/>
      <c r="T43" s="71"/>
    </row>
    <row r="44" spans="1:20" ht="15" customHeight="1">
      <c r="A44" s="80"/>
      <c r="B44" s="155" t="s">
        <v>275</v>
      </c>
      <c r="C44" s="156"/>
      <c r="D44" s="156"/>
      <c r="E44" s="156"/>
      <c r="F44" s="156"/>
      <c r="G44" s="156"/>
      <c r="H44" s="156"/>
      <c r="I44" s="157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</row>
    <row r="45" spans="1:20" ht="15" customHeight="1">
      <c r="A45" s="80"/>
      <c r="B45" s="155" t="s">
        <v>276</v>
      </c>
      <c r="C45" s="156"/>
      <c r="D45" s="156"/>
      <c r="E45" s="156"/>
      <c r="F45" s="156"/>
      <c r="G45" s="156"/>
      <c r="H45" s="156"/>
      <c r="I45" s="157"/>
      <c r="J45" s="71"/>
      <c r="K45" s="71"/>
      <c r="L45" s="71"/>
      <c r="M45" s="71"/>
      <c r="N45" s="71"/>
      <c r="O45" s="73"/>
      <c r="P45" s="73"/>
      <c r="Q45" s="71"/>
      <c r="R45" s="71"/>
      <c r="S45" s="71"/>
      <c r="T45" s="71"/>
    </row>
    <row r="46" spans="1:20" ht="15" customHeight="1">
      <c r="A46" s="80"/>
      <c r="B46" s="155" t="s">
        <v>277</v>
      </c>
      <c r="C46" s="156"/>
      <c r="D46" s="156"/>
      <c r="E46" s="156"/>
      <c r="F46" s="156"/>
      <c r="G46" s="156"/>
      <c r="H46" s="156"/>
      <c r="I46" s="157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</row>
  </sheetData>
  <mergeCells count="10">
    <mergeCell ref="B43:I43"/>
    <mergeCell ref="B44:I44"/>
    <mergeCell ref="B45:I45"/>
    <mergeCell ref="B46:I46"/>
    <mergeCell ref="B1:T1"/>
    <mergeCell ref="B3:B4"/>
    <mergeCell ref="C3:H3"/>
    <mergeCell ref="I3:N3"/>
    <mergeCell ref="O3:T3"/>
    <mergeCell ref="B42:I42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J41"/>
  <sheetViews>
    <sheetView workbookViewId="0">
      <selection activeCell="L1" sqref="L1:N1048576"/>
    </sheetView>
  </sheetViews>
  <sheetFormatPr defaultRowHeight="15"/>
  <cols>
    <col min="2" max="2" width="3" bestFit="1" customWidth="1"/>
    <col min="3" max="3" width="23" bestFit="1" customWidth="1"/>
    <col min="10" max="10" width="16" style="1" bestFit="1" customWidth="1"/>
  </cols>
  <sheetData>
    <row r="1" spans="2:10">
      <c r="C1" t="s">
        <v>756</v>
      </c>
    </row>
    <row r="2" spans="2:10">
      <c r="C2" t="s">
        <v>755</v>
      </c>
      <c r="J2" s="1" t="s">
        <v>757</v>
      </c>
    </row>
    <row r="4" spans="2:10">
      <c r="B4" s="78"/>
      <c r="C4" s="160" t="s">
        <v>150</v>
      </c>
      <c r="D4" s="165" t="s">
        <v>754</v>
      </c>
      <c r="E4" s="150"/>
      <c r="F4" s="150"/>
      <c r="G4" s="150"/>
      <c r="H4" s="150"/>
      <c r="I4" s="150"/>
    </row>
    <row r="5" spans="2:10">
      <c r="B5" s="79"/>
      <c r="C5" s="161"/>
      <c r="D5" s="4">
        <v>2010</v>
      </c>
      <c r="E5" s="4">
        <v>2011</v>
      </c>
      <c r="F5" s="4">
        <v>2012</v>
      </c>
      <c r="G5" s="4">
        <v>2013</v>
      </c>
      <c r="H5" s="4">
        <v>2014</v>
      </c>
      <c r="I5" s="4">
        <v>2015</v>
      </c>
      <c r="J5" s="95">
        <v>2015</v>
      </c>
    </row>
    <row r="6" spans="2:10">
      <c r="B6" s="80">
        <v>1</v>
      </c>
      <c r="C6" s="61" t="s">
        <v>0</v>
      </c>
      <c r="D6" s="2">
        <v>4523.1000000000004</v>
      </c>
      <c r="E6" s="2">
        <v>4619</v>
      </c>
      <c r="F6" s="2">
        <v>4715.1000000000004</v>
      </c>
      <c r="G6" s="2">
        <v>4811.1000000000004</v>
      </c>
      <c r="H6" s="2">
        <v>4906.8</v>
      </c>
      <c r="I6" s="2">
        <v>5002</v>
      </c>
      <c r="J6" s="1">
        <v>4993385</v>
      </c>
    </row>
    <row r="7" spans="2:10">
      <c r="B7" s="80">
        <v>2</v>
      </c>
      <c r="C7" s="61" t="s">
        <v>1</v>
      </c>
      <c r="D7" s="2">
        <v>13028.7</v>
      </c>
      <c r="E7" s="2">
        <v>13220.9</v>
      </c>
      <c r="F7" s="2">
        <v>13408.2</v>
      </c>
      <c r="G7" s="2">
        <v>13590.3</v>
      </c>
      <c r="H7" s="2">
        <v>13766.9</v>
      </c>
      <c r="I7" s="2">
        <v>13937.8</v>
      </c>
      <c r="J7" s="1">
        <v>13923262</v>
      </c>
    </row>
    <row r="8" spans="2:10">
      <c r="B8" s="80">
        <v>3</v>
      </c>
      <c r="C8" s="61" t="s">
        <v>2</v>
      </c>
      <c r="D8" s="2">
        <v>4865.3</v>
      </c>
      <c r="E8" s="2">
        <v>4933.1000000000004</v>
      </c>
      <c r="F8" s="2">
        <v>5000.2</v>
      </c>
      <c r="G8" s="2">
        <v>5066.5</v>
      </c>
      <c r="H8" s="2">
        <v>5131.8999999999996</v>
      </c>
      <c r="I8" s="2">
        <v>5196.3</v>
      </c>
      <c r="J8" s="1">
        <v>5190577</v>
      </c>
    </row>
    <row r="9" spans="2:10">
      <c r="B9" s="80">
        <v>4</v>
      </c>
      <c r="C9" s="61" t="s">
        <v>3</v>
      </c>
      <c r="D9" s="2">
        <v>5574.9</v>
      </c>
      <c r="E9" s="2">
        <v>5726.2</v>
      </c>
      <c r="F9" s="2">
        <v>5879.1</v>
      </c>
      <c r="G9" s="2">
        <v>6033.3</v>
      </c>
      <c r="H9" s="2">
        <v>6188.4</v>
      </c>
      <c r="I9" s="2">
        <v>6344.4</v>
      </c>
      <c r="J9" s="1">
        <v>6330941</v>
      </c>
    </row>
    <row r="10" spans="2:10">
      <c r="B10" s="80">
        <v>5</v>
      </c>
      <c r="C10" s="61" t="s">
        <v>4</v>
      </c>
      <c r="D10" s="2">
        <v>3107.6</v>
      </c>
      <c r="E10" s="2">
        <v>3167.6</v>
      </c>
      <c r="F10" s="2">
        <v>3227.1</v>
      </c>
      <c r="G10" s="2">
        <v>3286.1</v>
      </c>
      <c r="H10" s="2">
        <v>3344.4</v>
      </c>
      <c r="I10" s="2">
        <v>3402.1</v>
      </c>
      <c r="J10" s="1">
        <v>3397164</v>
      </c>
    </row>
    <row r="11" spans="2:10">
      <c r="B11" s="80">
        <v>6</v>
      </c>
      <c r="C11" s="61" t="s">
        <v>5</v>
      </c>
      <c r="D11" s="2">
        <v>7481.6</v>
      </c>
      <c r="E11" s="2">
        <v>7598.5</v>
      </c>
      <c r="F11" s="2">
        <v>7714.3</v>
      </c>
      <c r="G11" s="2">
        <v>7828.7</v>
      </c>
      <c r="H11" s="2">
        <v>7941.5</v>
      </c>
      <c r="I11" s="2">
        <v>8052.3</v>
      </c>
      <c r="J11" s="1">
        <v>8043042</v>
      </c>
    </row>
    <row r="12" spans="2:10">
      <c r="B12" s="80">
        <v>7</v>
      </c>
      <c r="C12" s="61" t="s">
        <v>6</v>
      </c>
      <c r="D12" s="2">
        <v>1722.1</v>
      </c>
      <c r="E12" s="2">
        <v>1753</v>
      </c>
      <c r="F12" s="2">
        <v>1783.7</v>
      </c>
      <c r="G12" s="2">
        <v>1814.4</v>
      </c>
      <c r="H12" s="2">
        <v>1844.8</v>
      </c>
      <c r="I12" s="2">
        <v>1874.9</v>
      </c>
      <c r="J12" s="1">
        <v>1872136</v>
      </c>
    </row>
    <row r="13" spans="2:10">
      <c r="B13" s="80">
        <v>8</v>
      </c>
      <c r="C13" s="61" t="s">
        <v>7</v>
      </c>
      <c r="D13" s="2">
        <v>7634</v>
      </c>
      <c r="E13" s="2">
        <v>7735.9</v>
      </c>
      <c r="F13" s="2">
        <v>7835.3</v>
      </c>
      <c r="G13" s="2">
        <v>7932.1</v>
      </c>
      <c r="H13" s="2">
        <v>8026.2</v>
      </c>
      <c r="I13" s="2">
        <v>8117.3</v>
      </c>
      <c r="J13" s="1">
        <v>8109601</v>
      </c>
    </row>
    <row r="14" spans="2:10">
      <c r="B14" s="80">
        <v>9</v>
      </c>
      <c r="C14" s="61" t="s">
        <v>178</v>
      </c>
      <c r="D14" s="2">
        <v>1230.2</v>
      </c>
      <c r="E14" s="2">
        <v>1258.2</v>
      </c>
      <c r="F14" s="2">
        <v>1286.5999999999999</v>
      </c>
      <c r="G14" s="2">
        <v>1315.1</v>
      </c>
      <c r="H14" s="2">
        <v>1343.9</v>
      </c>
      <c r="I14" s="2">
        <v>1372.8</v>
      </c>
      <c r="J14" s="1">
        <v>1370331</v>
      </c>
    </row>
    <row r="15" spans="2:10">
      <c r="B15" s="80">
        <v>10</v>
      </c>
      <c r="C15" s="61" t="s">
        <v>182</v>
      </c>
      <c r="D15" s="2">
        <v>1692.8</v>
      </c>
      <c r="E15" s="2">
        <v>1748.8</v>
      </c>
      <c r="F15" s="2">
        <v>1805.1</v>
      </c>
      <c r="G15" s="2">
        <v>1861.4</v>
      </c>
      <c r="H15" s="2">
        <v>1917.4</v>
      </c>
      <c r="I15" s="2">
        <v>1973</v>
      </c>
      <c r="J15" s="1">
        <v>1968313</v>
      </c>
    </row>
    <row r="16" spans="2:10">
      <c r="B16" s="80">
        <v>11</v>
      </c>
      <c r="C16" s="61" t="s">
        <v>10</v>
      </c>
      <c r="D16" s="2">
        <v>9640.4</v>
      </c>
      <c r="E16" s="2">
        <v>9752.1</v>
      </c>
      <c r="F16" s="2">
        <v>9862.1</v>
      </c>
      <c r="G16" s="2">
        <v>9969.9</v>
      </c>
      <c r="H16" s="2">
        <v>10075.299999999999</v>
      </c>
      <c r="I16" s="2">
        <v>10177.9</v>
      </c>
      <c r="J16" s="1">
        <v>10154134</v>
      </c>
    </row>
    <row r="17" spans="2:10">
      <c r="B17" s="80">
        <v>12</v>
      </c>
      <c r="C17" s="61" t="s">
        <v>11</v>
      </c>
      <c r="D17" s="2">
        <v>43227.1</v>
      </c>
      <c r="E17" s="2">
        <v>43938.8</v>
      </c>
      <c r="F17" s="2">
        <v>44643.5</v>
      </c>
      <c r="G17" s="2">
        <v>45340.800000000003</v>
      </c>
      <c r="H17" s="2">
        <v>46029.599999999999</v>
      </c>
      <c r="I17" s="2">
        <v>46709.599999999999</v>
      </c>
      <c r="J17" s="1">
        <v>46668214</v>
      </c>
    </row>
    <row r="18" spans="2:10">
      <c r="B18" s="80">
        <v>13</v>
      </c>
      <c r="C18" s="61" t="s">
        <v>192</v>
      </c>
      <c r="D18" s="2">
        <v>32443.9</v>
      </c>
      <c r="E18" s="2">
        <v>32725.4</v>
      </c>
      <c r="F18" s="2">
        <v>32998.699999999997</v>
      </c>
      <c r="G18" s="2">
        <v>33264.300000000003</v>
      </c>
      <c r="H18" s="2">
        <v>33522.699999999997</v>
      </c>
      <c r="I18" s="2">
        <v>33774.1</v>
      </c>
      <c r="J18" s="1">
        <v>33753023</v>
      </c>
    </row>
    <row r="19" spans="2:10">
      <c r="B19" s="80">
        <v>14</v>
      </c>
      <c r="C19" s="61" t="s">
        <v>196</v>
      </c>
      <c r="D19" s="2">
        <v>3467.5</v>
      </c>
      <c r="E19" s="2">
        <v>3510</v>
      </c>
      <c r="F19" s="2">
        <v>3552.5</v>
      </c>
      <c r="G19" s="2">
        <v>3594.9</v>
      </c>
      <c r="H19" s="2">
        <v>3637.1</v>
      </c>
      <c r="I19" s="2">
        <v>3679.2</v>
      </c>
      <c r="J19" s="1">
        <v>3675768</v>
      </c>
    </row>
    <row r="20" spans="2:10">
      <c r="B20" s="80">
        <v>15</v>
      </c>
      <c r="C20" s="61" t="s">
        <v>200</v>
      </c>
      <c r="D20" s="2">
        <v>37565.800000000003</v>
      </c>
      <c r="E20" s="2">
        <v>37840.699999999997</v>
      </c>
      <c r="F20" s="2">
        <v>38106.6</v>
      </c>
      <c r="G20" s="2">
        <v>38363.199999999997</v>
      </c>
      <c r="H20" s="2">
        <v>38610.199999999997</v>
      </c>
      <c r="I20" s="2">
        <v>38847.599999999999</v>
      </c>
      <c r="J20" s="1">
        <v>38828061</v>
      </c>
    </row>
    <row r="21" spans="2:10">
      <c r="B21" s="80">
        <v>16</v>
      </c>
      <c r="C21" s="61" t="s">
        <v>15</v>
      </c>
      <c r="D21" s="2">
        <v>10688.6</v>
      </c>
      <c r="E21" s="2">
        <v>10943.8</v>
      </c>
      <c r="F21" s="2">
        <v>11198.6</v>
      </c>
      <c r="G21" s="2">
        <v>11452.5</v>
      </c>
      <c r="H21" s="2">
        <v>11704.9</v>
      </c>
      <c r="I21" s="2">
        <v>11955.2</v>
      </c>
      <c r="J21" s="1">
        <v>11934373</v>
      </c>
    </row>
    <row r="22" spans="2:10">
      <c r="B22" s="80">
        <v>17</v>
      </c>
      <c r="C22" s="61" t="s">
        <v>16</v>
      </c>
      <c r="D22" s="2">
        <v>3907.4</v>
      </c>
      <c r="E22" s="2">
        <v>3957.6</v>
      </c>
      <c r="F22" s="2">
        <v>4007.2</v>
      </c>
      <c r="G22" s="2">
        <v>4056.3</v>
      </c>
      <c r="H22" s="2">
        <v>4104.8999999999996</v>
      </c>
      <c r="I22" s="2">
        <v>4152.8</v>
      </c>
      <c r="J22" s="1">
        <v>4148588</v>
      </c>
    </row>
    <row r="23" spans="2:10">
      <c r="B23" s="80">
        <v>18</v>
      </c>
      <c r="C23" s="61" t="s">
        <v>210</v>
      </c>
      <c r="D23" s="2">
        <v>4516.1000000000004</v>
      </c>
      <c r="E23" s="2">
        <v>4581.8</v>
      </c>
      <c r="F23" s="2">
        <v>4646.8</v>
      </c>
      <c r="G23" s="2">
        <v>4710.8</v>
      </c>
      <c r="H23" s="2">
        <v>4773.8</v>
      </c>
      <c r="I23" s="2">
        <v>4835.6000000000004</v>
      </c>
      <c r="J23" s="1">
        <v>4830118</v>
      </c>
    </row>
    <row r="24" spans="2:10">
      <c r="B24" s="80">
        <v>19</v>
      </c>
      <c r="C24" s="61" t="s">
        <v>214</v>
      </c>
      <c r="D24" s="2">
        <v>4706.2</v>
      </c>
      <c r="E24" s="2">
        <v>4788.6000000000004</v>
      </c>
      <c r="F24" s="2">
        <v>4871.2</v>
      </c>
      <c r="G24" s="2">
        <v>4954</v>
      </c>
      <c r="H24" s="2">
        <v>5036.8999999999996</v>
      </c>
      <c r="I24" s="2">
        <v>5120.1000000000004</v>
      </c>
      <c r="J24" s="1">
        <v>5112760</v>
      </c>
    </row>
    <row r="25" spans="2:10">
      <c r="B25" s="80">
        <v>20</v>
      </c>
      <c r="C25" s="61" t="s">
        <v>19</v>
      </c>
      <c r="D25" s="2">
        <v>4411.3999999999996</v>
      </c>
      <c r="E25" s="2">
        <v>4488.8999999999996</v>
      </c>
      <c r="F25" s="2">
        <v>4565.6000000000004</v>
      </c>
      <c r="G25" s="2">
        <v>4641.3999999999996</v>
      </c>
      <c r="H25" s="2">
        <v>4716.1000000000004</v>
      </c>
      <c r="I25" s="2">
        <v>4789.6000000000004</v>
      </c>
      <c r="J25" s="1">
        <v>4783209</v>
      </c>
    </row>
    <row r="26" spans="2:10">
      <c r="B26" s="80">
        <v>21</v>
      </c>
      <c r="C26" s="61" t="s">
        <v>20</v>
      </c>
      <c r="D26" s="2">
        <v>2220.8000000000002</v>
      </c>
      <c r="E26" s="2">
        <v>2275.1</v>
      </c>
      <c r="F26" s="2">
        <v>2329.8000000000002</v>
      </c>
      <c r="G26" s="2">
        <v>2384.6999999999998</v>
      </c>
      <c r="H26" s="2">
        <v>2439.9</v>
      </c>
      <c r="I26" s="2">
        <v>2495</v>
      </c>
      <c r="J26" s="1">
        <v>2490178</v>
      </c>
    </row>
    <row r="27" spans="2:10">
      <c r="B27" s="80">
        <v>22</v>
      </c>
      <c r="C27" s="61" t="s">
        <v>21</v>
      </c>
      <c r="D27" s="2">
        <v>3642.6</v>
      </c>
      <c r="E27" s="2">
        <v>3714.3</v>
      </c>
      <c r="F27" s="2">
        <v>3785</v>
      </c>
      <c r="G27" s="2">
        <v>3854.5</v>
      </c>
      <c r="H27" s="2">
        <v>3992.8</v>
      </c>
      <c r="I27" s="2">
        <v>3989.8</v>
      </c>
      <c r="J27" s="1">
        <v>3984315</v>
      </c>
    </row>
    <row r="28" spans="2:10">
      <c r="B28" s="80">
        <v>23</v>
      </c>
      <c r="C28" s="61" t="s">
        <v>22</v>
      </c>
      <c r="D28" s="2">
        <v>3576.1</v>
      </c>
      <c r="E28" s="2">
        <v>3673.9</v>
      </c>
      <c r="F28" s="2">
        <v>3772.2</v>
      </c>
      <c r="G28" s="2">
        <v>3870.8</v>
      </c>
      <c r="H28" s="2">
        <v>3969.6</v>
      </c>
      <c r="I28" s="2">
        <v>4068.6</v>
      </c>
      <c r="J28" s="1">
        <v>3422676</v>
      </c>
    </row>
    <row r="29" spans="2:10">
      <c r="B29" s="80">
        <v>24</v>
      </c>
      <c r="C29" s="61" t="s">
        <v>280</v>
      </c>
      <c r="D29" s="2"/>
      <c r="E29" s="2"/>
      <c r="F29" s="2"/>
      <c r="G29" s="2"/>
      <c r="H29" s="2"/>
      <c r="I29" s="2"/>
      <c r="J29" s="1">
        <v>639639</v>
      </c>
    </row>
    <row r="30" spans="2:10">
      <c r="B30" s="80">
        <v>25</v>
      </c>
      <c r="C30" s="61" t="s">
        <v>235</v>
      </c>
      <c r="D30" s="2">
        <v>2277.6999999999998</v>
      </c>
      <c r="E30" s="2">
        <v>2305.9</v>
      </c>
      <c r="F30" s="2">
        <v>2333.5</v>
      </c>
      <c r="G30" s="2">
        <v>2360.4</v>
      </c>
      <c r="H30" s="2">
        <v>2386.6</v>
      </c>
      <c r="I30" s="2">
        <v>2412.1</v>
      </c>
      <c r="J30" s="1">
        <v>2409921</v>
      </c>
    </row>
    <row r="31" spans="2:10">
      <c r="B31" s="80">
        <v>26</v>
      </c>
      <c r="C31" s="61" t="s">
        <v>239</v>
      </c>
      <c r="D31" s="2">
        <v>2646</v>
      </c>
      <c r="E31" s="2">
        <v>2692.8</v>
      </c>
      <c r="F31" s="2">
        <v>2739.3</v>
      </c>
      <c r="G31" s="2">
        <v>2785.5</v>
      </c>
      <c r="H31" s="2">
        <v>2831.3</v>
      </c>
      <c r="I31" s="2">
        <v>2876.7</v>
      </c>
      <c r="J31" s="1">
        <v>2872857</v>
      </c>
    </row>
    <row r="32" spans="2:10">
      <c r="B32" s="80">
        <v>27</v>
      </c>
      <c r="C32" s="61" t="s">
        <v>243</v>
      </c>
      <c r="D32" s="2">
        <v>8060.4</v>
      </c>
      <c r="E32" s="2">
        <v>8156.1</v>
      </c>
      <c r="F32" s="2">
        <v>8250</v>
      </c>
      <c r="G32" s="2">
        <v>8342</v>
      </c>
      <c r="H32" s="2">
        <v>8432.2000000000007</v>
      </c>
      <c r="I32" s="2">
        <v>8520.2999999999993</v>
      </c>
      <c r="J32" s="1">
        <v>8512608</v>
      </c>
    </row>
    <row r="33" spans="2:10">
      <c r="B33" s="80">
        <v>28</v>
      </c>
      <c r="C33" s="61" t="s">
        <v>27</v>
      </c>
      <c r="D33" s="2">
        <v>2243.6</v>
      </c>
      <c r="E33" s="2">
        <v>2294.4</v>
      </c>
      <c r="F33" s="2">
        <v>2345.5</v>
      </c>
      <c r="G33" s="2">
        <v>2396.6999999999998</v>
      </c>
      <c r="H33" s="2">
        <v>2448.1</v>
      </c>
      <c r="I33" s="2">
        <v>2499.5</v>
      </c>
      <c r="J33" s="1">
        <v>2495248</v>
      </c>
    </row>
    <row r="34" spans="2:10">
      <c r="B34" s="80">
        <v>29</v>
      </c>
      <c r="C34" s="61" t="s">
        <v>28</v>
      </c>
      <c r="D34" s="2">
        <v>1044.8</v>
      </c>
      <c r="E34" s="2">
        <v>1062.5999999999999</v>
      </c>
      <c r="F34" s="2">
        <v>1080.3</v>
      </c>
      <c r="G34" s="2">
        <v>1098</v>
      </c>
      <c r="H34" s="2">
        <v>1115.5999999999999</v>
      </c>
      <c r="I34" s="2">
        <v>1133.2</v>
      </c>
      <c r="J34" s="1">
        <v>1131670</v>
      </c>
    </row>
    <row r="35" spans="2:10">
      <c r="B35" s="80">
        <v>30</v>
      </c>
      <c r="C35" s="61" t="s">
        <v>29</v>
      </c>
      <c r="D35" s="2">
        <v>1164.5999999999999</v>
      </c>
      <c r="E35" s="2">
        <v>1187.5</v>
      </c>
      <c r="F35" s="2">
        <v>1210.7</v>
      </c>
      <c r="G35" s="2">
        <v>1234.3</v>
      </c>
      <c r="H35" s="2">
        <v>1258.0999999999999</v>
      </c>
      <c r="I35" s="2">
        <v>1282.2</v>
      </c>
      <c r="J35" s="1">
        <v>1279994</v>
      </c>
    </row>
    <row r="36" spans="2:10">
      <c r="B36" s="80">
        <v>31</v>
      </c>
      <c r="C36" s="61" t="s">
        <v>30</v>
      </c>
      <c r="D36" s="2">
        <v>1164</v>
      </c>
      <c r="E36" s="2">
        <v>1570.7</v>
      </c>
      <c r="F36" s="2">
        <v>1599.5</v>
      </c>
      <c r="G36" s="2">
        <v>1628.4</v>
      </c>
      <c r="H36" s="2">
        <v>1657.4</v>
      </c>
      <c r="I36" s="2">
        <v>1686.5</v>
      </c>
      <c r="J36" s="1">
        <v>1683856</v>
      </c>
    </row>
    <row r="37" spans="2:10">
      <c r="B37" s="80">
        <v>32</v>
      </c>
      <c r="C37" s="61" t="s">
        <v>31</v>
      </c>
      <c r="D37" s="2">
        <v>1043.3</v>
      </c>
      <c r="E37" s="2">
        <v>1067.2</v>
      </c>
      <c r="F37" s="2">
        <v>1091.0999999999999</v>
      </c>
      <c r="G37" s="2">
        <v>1114.9000000000001</v>
      </c>
      <c r="H37" s="2">
        <v>1138.7</v>
      </c>
      <c r="I37" s="2">
        <v>1162.3</v>
      </c>
      <c r="J37" s="1">
        <v>1160275</v>
      </c>
    </row>
    <row r="38" spans="2:10">
      <c r="B38" s="80">
        <v>33</v>
      </c>
      <c r="C38" s="61" t="s">
        <v>32</v>
      </c>
      <c r="D38" s="2">
        <v>765.3</v>
      </c>
      <c r="E38" s="2">
        <v>786</v>
      </c>
      <c r="F38" s="2">
        <v>807</v>
      </c>
      <c r="G38" s="2">
        <v>828.3</v>
      </c>
      <c r="H38" s="2">
        <v>849.8</v>
      </c>
      <c r="I38" s="2">
        <v>871.5</v>
      </c>
      <c r="J38" s="1">
        <v>868819</v>
      </c>
    </row>
    <row r="39" spans="2:10">
      <c r="B39" s="80">
        <v>34</v>
      </c>
      <c r="C39" s="61" t="s">
        <v>33</v>
      </c>
      <c r="D39" s="2">
        <v>2857</v>
      </c>
      <c r="E39" s="2">
        <v>2915.3</v>
      </c>
      <c r="F39" s="2">
        <v>2973.8</v>
      </c>
      <c r="G39" s="2">
        <v>3091</v>
      </c>
      <c r="H39" s="2">
        <v>3091</v>
      </c>
      <c r="I39" s="2">
        <v>3149.4</v>
      </c>
      <c r="J39" s="1">
        <v>3143088</v>
      </c>
    </row>
    <row r="41" spans="2:10">
      <c r="J41" s="1">
        <f>SUM(J6:J39)</f>
        <v>255182144</v>
      </c>
    </row>
  </sheetData>
  <mergeCells count="2">
    <mergeCell ref="C4:C5"/>
    <mergeCell ref="D4:I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H42"/>
  <sheetViews>
    <sheetView topLeftCell="A22" workbookViewId="0">
      <selection activeCell="F41" sqref="F41"/>
    </sheetView>
  </sheetViews>
  <sheetFormatPr defaultRowHeight="15"/>
  <cols>
    <col min="3" max="3" width="31.5703125" bestFit="1" customWidth="1"/>
    <col min="4" max="8" width="18" bestFit="1" customWidth="1"/>
  </cols>
  <sheetData>
    <row r="1" spans="2:8">
      <c r="B1" t="s">
        <v>752</v>
      </c>
    </row>
    <row r="2" spans="2:8">
      <c r="B2" t="s">
        <v>282</v>
      </c>
    </row>
    <row r="4" spans="2:8">
      <c r="B4" t="s">
        <v>283</v>
      </c>
    </row>
    <row r="5" spans="2:8">
      <c r="D5" s="4">
        <v>2012</v>
      </c>
      <c r="E5" s="4">
        <v>2013</v>
      </c>
      <c r="F5" s="4">
        <v>2014</v>
      </c>
      <c r="G5" s="4">
        <v>2015</v>
      </c>
      <c r="H5" s="4">
        <v>2016</v>
      </c>
    </row>
    <row r="6" spans="2:8">
      <c r="D6" t="s">
        <v>284</v>
      </c>
      <c r="E6" t="s">
        <v>284</v>
      </c>
      <c r="F6" t="s">
        <v>284</v>
      </c>
      <c r="G6" t="s">
        <v>284</v>
      </c>
      <c r="H6" t="s">
        <v>284</v>
      </c>
    </row>
    <row r="7" spans="2:8">
      <c r="B7" t="s">
        <v>200</v>
      </c>
      <c r="D7">
        <v>2298776.1999999997</v>
      </c>
      <c r="E7">
        <v>3396254.0999999996</v>
      </c>
      <c r="F7">
        <v>1802505.9</v>
      </c>
      <c r="G7">
        <v>2593377.3000000003</v>
      </c>
      <c r="H7">
        <v>1941034.5000000005</v>
      </c>
    </row>
    <row r="8" spans="2:8">
      <c r="B8" t="s">
        <v>20</v>
      </c>
      <c r="D8">
        <v>524738</v>
      </c>
      <c r="E8">
        <v>481564.50000000012</v>
      </c>
      <c r="F8">
        <v>951044.59999999986</v>
      </c>
      <c r="G8">
        <v>933570.29999999981</v>
      </c>
      <c r="H8">
        <v>408165.3</v>
      </c>
    </row>
    <row r="9" spans="2:8">
      <c r="B9" t="s">
        <v>22</v>
      </c>
      <c r="C9" t="s">
        <v>336</v>
      </c>
      <c r="D9">
        <v>133896.70000000001</v>
      </c>
      <c r="E9">
        <v>131975.79999999999</v>
      </c>
      <c r="F9">
        <v>373961.1</v>
      </c>
      <c r="G9">
        <v>269538.8</v>
      </c>
      <c r="H9">
        <v>124770.9</v>
      </c>
    </row>
    <row r="10" spans="2:8">
      <c r="B10" t="s">
        <v>22</v>
      </c>
      <c r="D10">
        <v>1922182.3999999997</v>
      </c>
      <c r="E10">
        <v>1320051.3999999999</v>
      </c>
      <c r="F10">
        <v>2145665.1</v>
      </c>
      <c r="G10">
        <v>2381442.3000000003</v>
      </c>
      <c r="H10">
        <v>1139607.8</v>
      </c>
    </row>
    <row r="11" spans="2:8">
      <c r="B11" t="s">
        <v>192</v>
      </c>
      <c r="C11" t="s">
        <v>345</v>
      </c>
      <c r="D11">
        <v>84534.399999999994</v>
      </c>
      <c r="E11">
        <v>34819.1</v>
      </c>
      <c r="F11">
        <v>71983.7</v>
      </c>
      <c r="G11">
        <v>313570.5</v>
      </c>
      <c r="H11">
        <v>101726.9</v>
      </c>
    </row>
    <row r="12" spans="2:8">
      <c r="B12" t="s">
        <v>192</v>
      </c>
      <c r="D12">
        <v>241512.59999999995</v>
      </c>
      <c r="E12">
        <v>464299.59999999992</v>
      </c>
      <c r="F12">
        <v>463360.6</v>
      </c>
      <c r="G12">
        <v>850397.60000000009</v>
      </c>
      <c r="H12">
        <v>1030795.9000000003</v>
      </c>
    </row>
    <row r="13" spans="2:8">
      <c r="B13" t="s">
        <v>1</v>
      </c>
      <c r="D13">
        <v>645321.80000000005</v>
      </c>
      <c r="E13">
        <v>887451.89999999991</v>
      </c>
      <c r="F13">
        <v>550835.10000000009</v>
      </c>
      <c r="G13">
        <v>1246096.2</v>
      </c>
      <c r="H13">
        <v>1014654.0000000001</v>
      </c>
    </row>
    <row r="14" spans="2:8">
      <c r="B14" t="s">
        <v>10</v>
      </c>
      <c r="D14">
        <v>4107720.7999999993</v>
      </c>
      <c r="E14">
        <v>2591127.6</v>
      </c>
      <c r="F14">
        <v>4509362.8</v>
      </c>
      <c r="G14">
        <v>3619392.5000000005</v>
      </c>
      <c r="H14">
        <v>3398222.1</v>
      </c>
    </row>
    <row r="15" spans="2:8">
      <c r="B15" t="s">
        <v>178</v>
      </c>
      <c r="D15">
        <v>59183.4</v>
      </c>
      <c r="E15">
        <v>112392.6</v>
      </c>
      <c r="F15">
        <v>105043.79999999999</v>
      </c>
      <c r="G15">
        <v>82663.100000000006</v>
      </c>
      <c r="H15">
        <v>52737.100000000006</v>
      </c>
    </row>
    <row r="16" spans="2:8">
      <c r="B16" t="s">
        <v>11</v>
      </c>
      <c r="D16">
        <v>4210703.8</v>
      </c>
      <c r="E16">
        <v>7124880.700000002</v>
      </c>
      <c r="F16">
        <v>6561946.3999999985</v>
      </c>
      <c r="G16">
        <v>5738714.2999999989</v>
      </c>
      <c r="H16">
        <v>5470856.7000000011</v>
      </c>
    </row>
    <row r="17" spans="2:8">
      <c r="B17" t="s">
        <v>19</v>
      </c>
      <c r="D17">
        <v>397534.80000000005</v>
      </c>
      <c r="E17">
        <v>649954.89999999991</v>
      </c>
      <c r="F17">
        <v>966108.19999999984</v>
      </c>
      <c r="G17">
        <v>1335716.9999999998</v>
      </c>
      <c r="H17">
        <v>630712.69999999995</v>
      </c>
    </row>
    <row r="18" spans="2:8">
      <c r="B18" t="s">
        <v>30</v>
      </c>
      <c r="D18">
        <v>8518.0999999999985</v>
      </c>
      <c r="E18">
        <v>52762.400000000009</v>
      </c>
      <c r="F18">
        <v>13103.6</v>
      </c>
      <c r="G18">
        <v>82390.900000000009</v>
      </c>
      <c r="H18">
        <v>102636.5</v>
      </c>
    </row>
    <row r="19" spans="2:8">
      <c r="B19" t="s">
        <v>6</v>
      </c>
      <c r="D19">
        <v>30431</v>
      </c>
      <c r="E19">
        <v>22323.599999999999</v>
      </c>
      <c r="F19">
        <v>19317.3</v>
      </c>
      <c r="G19">
        <v>20578.399999999998</v>
      </c>
      <c r="H19">
        <v>55740.200000000004</v>
      </c>
    </row>
    <row r="20" spans="2:8">
      <c r="B20" t="s">
        <v>21</v>
      </c>
      <c r="D20">
        <v>272291.30000000005</v>
      </c>
      <c r="E20">
        <v>260619.30000000002</v>
      </c>
      <c r="F20">
        <v>502491.60000000003</v>
      </c>
      <c r="G20">
        <v>961205.50000000012</v>
      </c>
      <c r="H20">
        <v>249448.2</v>
      </c>
    </row>
    <row r="21" spans="2:8">
      <c r="B21" t="s">
        <v>182</v>
      </c>
      <c r="D21">
        <v>537110.70000000007</v>
      </c>
      <c r="E21">
        <v>315730.09999999998</v>
      </c>
      <c r="F21">
        <v>392114.7</v>
      </c>
      <c r="G21">
        <v>640421.30000000005</v>
      </c>
      <c r="H21">
        <v>519077.69999999995</v>
      </c>
    </row>
    <row r="22" spans="2:8">
      <c r="B22" t="s">
        <v>214</v>
      </c>
      <c r="D22">
        <v>8723.7000000000007</v>
      </c>
      <c r="E22">
        <v>9851.5</v>
      </c>
      <c r="F22">
        <v>15077.499999999998</v>
      </c>
      <c r="G22">
        <v>69852.900000000009</v>
      </c>
      <c r="H22">
        <v>58244.19999999999</v>
      </c>
    </row>
    <row r="23" spans="2:8">
      <c r="B23" t="s">
        <v>15</v>
      </c>
      <c r="D23">
        <v>2716263.7</v>
      </c>
      <c r="E23">
        <v>3720210.3</v>
      </c>
      <c r="F23">
        <v>2034627.1</v>
      </c>
      <c r="G23">
        <v>2541968.5</v>
      </c>
      <c r="H23">
        <v>2912062.1</v>
      </c>
    </row>
    <row r="24" spans="2:8">
      <c r="B24" t="s">
        <v>0</v>
      </c>
      <c r="D24">
        <v>172272.80000000002</v>
      </c>
      <c r="E24">
        <v>94167.099999999977</v>
      </c>
      <c r="F24">
        <v>31132.5</v>
      </c>
      <c r="G24">
        <v>21189.100000000002</v>
      </c>
      <c r="H24">
        <v>134505</v>
      </c>
    </row>
    <row r="25" spans="2:8">
      <c r="B25" t="s">
        <v>5</v>
      </c>
      <c r="D25">
        <v>786448.5</v>
      </c>
      <c r="E25">
        <v>485918.20000000007</v>
      </c>
      <c r="F25">
        <v>1056515.4000000001</v>
      </c>
      <c r="G25">
        <v>645821.79999999993</v>
      </c>
      <c r="H25">
        <v>2793514.0999999996</v>
      </c>
    </row>
    <row r="26" spans="2:8">
      <c r="B26" t="s">
        <v>3</v>
      </c>
      <c r="D26">
        <v>1152854.8999999999</v>
      </c>
      <c r="E26">
        <v>1304946.3999999997</v>
      </c>
      <c r="F26">
        <v>1369564.9000000001</v>
      </c>
      <c r="G26">
        <v>653394.69999999995</v>
      </c>
      <c r="H26">
        <v>869105.29999999993</v>
      </c>
    </row>
    <row r="27" spans="2:8">
      <c r="B27" t="s">
        <v>2</v>
      </c>
      <c r="D27">
        <v>75020.200000000012</v>
      </c>
      <c r="E27">
        <v>91362.400000000009</v>
      </c>
      <c r="F27">
        <v>112109.49999999999</v>
      </c>
      <c r="G27">
        <v>57133.399999999994</v>
      </c>
      <c r="H27">
        <v>79268.099999999991</v>
      </c>
    </row>
    <row r="28" spans="2:8">
      <c r="B28" t="s">
        <v>31</v>
      </c>
      <c r="D28">
        <v>90253.7</v>
      </c>
      <c r="E28">
        <v>268466.50000000006</v>
      </c>
      <c r="F28">
        <v>98711.5</v>
      </c>
      <c r="G28">
        <v>203827.9</v>
      </c>
      <c r="H28">
        <v>438902.19999999995</v>
      </c>
    </row>
    <row r="29" spans="2:8">
      <c r="B29" t="s">
        <v>210</v>
      </c>
      <c r="D29">
        <v>635790</v>
      </c>
      <c r="E29">
        <v>488164.1</v>
      </c>
      <c r="F29">
        <v>551131.19999999995</v>
      </c>
      <c r="G29">
        <v>699376.7</v>
      </c>
      <c r="H29">
        <v>439016.1</v>
      </c>
    </row>
    <row r="30" spans="2:8">
      <c r="B30" t="s">
        <v>239</v>
      </c>
      <c r="D30">
        <v>806530.99999999988</v>
      </c>
      <c r="E30">
        <v>855027.9</v>
      </c>
      <c r="F30">
        <v>1494162.7</v>
      </c>
      <c r="G30">
        <v>1085164.0999999996</v>
      </c>
      <c r="H30">
        <v>1600338.0999999999</v>
      </c>
    </row>
    <row r="31" spans="2:8">
      <c r="B31" t="s">
        <v>27</v>
      </c>
      <c r="D31">
        <v>35723.199999999997</v>
      </c>
      <c r="E31">
        <v>86418.1</v>
      </c>
      <c r="F31">
        <v>161797</v>
      </c>
      <c r="G31">
        <v>145009.5</v>
      </c>
      <c r="H31">
        <v>376107.3</v>
      </c>
    </row>
    <row r="32" spans="2:8">
      <c r="B32" t="s">
        <v>243</v>
      </c>
      <c r="D32">
        <v>582579.20000000007</v>
      </c>
      <c r="E32">
        <v>462775.8</v>
      </c>
      <c r="F32">
        <v>280927.7</v>
      </c>
      <c r="G32">
        <v>233346.5</v>
      </c>
      <c r="H32">
        <v>372466.59999999992</v>
      </c>
    </row>
    <row r="33" spans="2:8">
      <c r="B33" t="s">
        <v>16</v>
      </c>
      <c r="D33">
        <v>482037.8</v>
      </c>
      <c r="E33">
        <v>390856.1</v>
      </c>
      <c r="F33">
        <v>427163.3</v>
      </c>
      <c r="G33">
        <v>495846.69999999995</v>
      </c>
      <c r="H33">
        <v>450633.10000000003</v>
      </c>
    </row>
    <row r="34" spans="2:8">
      <c r="B34" t="s">
        <v>7</v>
      </c>
      <c r="D34">
        <v>114320.30000000002</v>
      </c>
      <c r="E34">
        <v>46763.200000000004</v>
      </c>
      <c r="F34">
        <v>156489.00000000003</v>
      </c>
      <c r="G34">
        <v>257726.2</v>
      </c>
      <c r="H34">
        <v>85706.7</v>
      </c>
    </row>
    <row r="35" spans="2:8">
      <c r="B35" t="s">
        <v>33</v>
      </c>
      <c r="D35">
        <v>1202432.6000000001</v>
      </c>
      <c r="E35">
        <v>2359999.7000000002</v>
      </c>
      <c r="F35">
        <v>1260603.4999999998</v>
      </c>
      <c r="G35">
        <v>897048.60000000009</v>
      </c>
      <c r="H35">
        <v>1168433.7</v>
      </c>
    </row>
    <row r="36" spans="2:8">
      <c r="B36" t="s">
        <v>235</v>
      </c>
      <c r="D36">
        <v>46651.899999999994</v>
      </c>
      <c r="E36">
        <v>65706.299999999988</v>
      </c>
      <c r="F36">
        <v>98450.9</v>
      </c>
      <c r="G36">
        <v>87954.999999999985</v>
      </c>
      <c r="H36">
        <v>382805.29999999993</v>
      </c>
    </row>
    <row r="37" spans="2:8">
      <c r="B37" t="s">
        <v>28</v>
      </c>
      <c r="D37">
        <v>35314.600000000006</v>
      </c>
      <c r="E37">
        <v>25701.4</v>
      </c>
      <c r="F37">
        <v>4094.4</v>
      </c>
      <c r="G37">
        <v>6921.2999999999993</v>
      </c>
      <c r="H37">
        <v>12681.7</v>
      </c>
    </row>
    <row r="38" spans="2:8">
      <c r="B38" t="s">
        <v>13</v>
      </c>
      <c r="D38">
        <v>84939.199999999997</v>
      </c>
      <c r="E38">
        <v>29578.499999999996</v>
      </c>
      <c r="F38">
        <v>64891.199999999997</v>
      </c>
      <c r="G38">
        <v>89105.799999999988</v>
      </c>
      <c r="H38">
        <v>19645.400000000001</v>
      </c>
    </row>
    <row r="39" spans="2:8">
      <c r="B39" t="s">
        <v>32</v>
      </c>
      <c r="D39">
        <v>32035.100000000002</v>
      </c>
      <c r="E39">
        <v>54156.399999999994</v>
      </c>
      <c r="F39">
        <v>153347.90000000002</v>
      </c>
      <c r="G39">
        <v>258607.5</v>
      </c>
      <c r="H39">
        <v>514490.3</v>
      </c>
    </row>
    <row r="40" spans="2:8">
      <c r="B40" t="s">
        <v>4</v>
      </c>
      <c r="D40">
        <v>156321.79999999999</v>
      </c>
      <c r="E40">
        <v>34293.300000000003</v>
      </c>
      <c r="F40">
        <v>51446.399999999994</v>
      </c>
      <c r="G40">
        <v>107731.70000000001</v>
      </c>
      <c r="H40">
        <v>61015.1</v>
      </c>
    </row>
    <row r="41" spans="2:8">
      <c r="B41" t="s">
        <v>280</v>
      </c>
      <c r="D41">
        <v>91902.6</v>
      </c>
      <c r="E41">
        <v>61211.6</v>
      </c>
      <c r="F41">
        <v>108322.99999999999</v>
      </c>
      <c r="G41">
        <v>230919.6</v>
      </c>
      <c r="H41">
        <v>160813.20000000001</v>
      </c>
    </row>
    <row r="42" spans="2:8">
      <c r="B42" t="s">
        <v>29</v>
      </c>
      <c r="D42">
        <v>228.5</v>
      </c>
      <c r="E42">
        <v>2518.6</v>
      </c>
      <c r="F42">
        <v>16232.2</v>
      </c>
      <c r="G42">
        <v>2026.6</v>
      </c>
      <c r="H42">
        <v>20632.5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W39"/>
  <sheetViews>
    <sheetView topLeftCell="D1" workbookViewId="0">
      <selection activeCell="S5" sqref="S5:W39"/>
    </sheetView>
  </sheetViews>
  <sheetFormatPr defaultRowHeight="15"/>
  <cols>
    <col min="1" max="1" width="5.28515625" customWidth="1"/>
    <col min="3" max="3" width="29.140625" bestFit="1" customWidth="1"/>
    <col min="4" max="4" width="8.28515625" customWidth="1"/>
    <col min="5" max="5" width="7.28515625" customWidth="1"/>
    <col min="6" max="6" width="8.140625" customWidth="1"/>
  </cols>
  <sheetData>
    <row r="1" spans="2:23">
      <c r="C1" t="s">
        <v>45</v>
      </c>
    </row>
    <row r="2" spans="2:23">
      <c r="C2" t="s">
        <v>46</v>
      </c>
      <c r="K2" s="3"/>
      <c r="L2" s="3"/>
      <c r="M2" s="3"/>
      <c r="N2" s="93"/>
      <c r="O2" s="93"/>
    </row>
    <row r="3" spans="2:23">
      <c r="D3">
        <v>2011</v>
      </c>
      <c r="E3">
        <v>2012</v>
      </c>
      <c r="F3" s="3">
        <v>2013</v>
      </c>
      <c r="G3" s="3">
        <v>2014</v>
      </c>
      <c r="H3" s="3">
        <v>2015</v>
      </c>
      <c r="I3" s="93">
        <v>2011</v>
      </c>
      <c r="J3" s="93">
        <v>2012</v>
      </c>
      <c r="K3" s="3">
        <v>2013</v>
      </c>
      <c r="L3" s="3">
        <v>2014</v>
      </c>
      <c r="M3" s="3">
        <v>2015</v>
      </c>
      <c r="N3" s="93">
        <v>2011</v>
      </c>
      <c r="O3" s="93">
        <v>2012</v>
      </c>
      <c r="P3" s="3">
        <v>2013</v>
      </c>
      <c r="Q3" s="3">
        <v>2014</v>
      </c>
      <c r="R3" s="3">
        <v>2015</v>
      </c>
      <c r="S3" s="150" t="s">
        <v>966</v>
      </c>
      <c r="T3" s="150"/>
      <c r="U3" s="150"/>
      <c r="V3" s="150"/>
      <c r="W3" s="150"/>
    </row>
    <row r="4" spans="2:23">
      <c r="F4" s="150" t="s">
        <v>39</v>
      </c>
      <c r="G4" s="150"/>
      <c r="H4" s="150"/>
      <c r="I4" s="93"/>
      <c r="J4" s="93"/>
      <c r="K4" s="150" t="s">
        <v>40</v>
      </c>
      <c r="L4" s="150"/>
      <c r="M4" s="150"/>
      <c r="N4" s="93"/>
      <c r="O4" s="93"/>
      <c r="P4" s="150" t="s">
        <v>41</v>
      </c>
      <c r="Q4" s="150"/>
      <c r="R4" s="150"/>
      <c r="S4" s="150" t="s">
        <v>965</v>
      </c>
      <c r="T4" s="150"/>
      <c r="U4" s="150"/>
      <c r="V4" s="150"/>
      <c r="W4" s="150"/>
    </row>
    <row r="5" spans="2:23">
      <c r="D5" s="4" t="s">
        <v>44</v>
      </c>
      <c r="E5" s="4" t="s">
        <v>44</v>
      </c>
      <c r="F5" s="3" t="s">
        <v>42</v>
      </c>
      <c r="G5" s="3" t="s">
        <v>42</v>
      </c>
      <c r="H5" s="3" t="s">
        <v>42</v>
      </c>
      <c r="I5" s="4" t="s">
        <v>44</v>
      </c>
      <c r="J5" s="4" t="s">
        <v>44</v>
      </c>
      <c r="K5" s="3" t="s">
        <v>44</v>
      </c>
      <c r="L5" s="3" t="s">
        <v>44</v>
      </c>
      <c r="M5" s="3" t="s">
        <v>44</v>
      </c>
      <c r="N5" s="4" t="s">
        <v>42</v>
      </c>
      <c r="O5" s="4" t="s">
        <v>44</v>
      </c>
      <c r="P5" s="4" t="s">
        <v>44</v>
      </c>
      <c r="Q5" s="4" t="s">
        <v>44</v>
      </c>
      <c r="R5" s="4" t="s">
        <v>44</v>
      </c>
      <c r="S5" s="94">
        <v>2011</v>
      </c>
      <c r="T5" s="94">
        <v>2012</v>
      </c>
      <c r="U5">
        <v>2013</v>
      </c>
      <c r="V5" s="94">
        <v>2014</v>
      </c>
      <c r="W5" s="94">
        <v>2015</v>
      </c>
    </row>
    <row r="6" spans="2:23">
      <c r="B6">
        <v>1</v>
      </c>
      <c r="C6" t="s">
        <v>0</v>
      </c>
      <c r="D6" s="4">
        <v>754</v>
      </c>
      <c r="E6" s="4">
        <v>1315</v>
      </c>
      <c r="F6" s="1">
        <v>1316</v>
      </c>
      <c r="G6" s="1">
        <v>1534</v>
      </c>
      <c r="H6" s="1">
        <v>1534</v>
      </c>
      <c r="I6" s="4">
        <v>862</v>
      </c>
      <c r="J6" s="4">
        <v>862</v>
      </c>
      <c r="K6" s="1">
        <v>888</v>
      </c>
      <c r="L6" s="1">
        <v>888</v>
      </c>
      <c r="M6" s="1">
        <v>930</v>
      </c>
      <c r="N6" s="4">
        <v>7072</v>
      </c>
      <c r="O6" s="4">
        <v>7146</v>
      </c>
      <c r="P6" s="1">
        <v>7311</v>
      </c>
      <c r="Q6" s="1">
        <v>7339</v>
      </c>
      <c r="R6" s="1">
        <v>7440</v>
      </c>
      <c r="S6" s="1">
        <f>D6+I6+N6</f>
        <v>8688</v>
      </c>
      <c r="T6" s="1">
        <f>E6+J6+O6</f>
        <v>9323</v>
      </c>
      <c r="U6" s="1">
        <f>F6+K6+P6</f>
        <v>9515</v>
      </c>
      <c r="V6" s="1">
        <f>G6+L6+Q6</f>
        <v>9761</v>
      </c>
      <c r="W6" s="1">
        <f>H6+M6+R6</f>
        <v>9904</v>
      </c>
    </row>
    <row r="7" spans="2:23">
      <c r="B7">
        <v>2</v>
      </c>
      <c r="C7" t="s">
        <v>1</v>
      </c>
      <c r="D7" s="4">
        <v>1379</v>
      </c>
      <c r="E7" s="4">
        <v>1240</v>
      </c>
      <c r="F7" s="1">
        <v>1240</v>
      </c>
      <c r="G7" s="1">
        <v>1450</v>
      </c>
      <c r="H7" s="1">
        <v>1451</v>
      </c>
      <c r="I7" s="4">
        <v>1393</v>
      </c>
      <c r="J7" s="4">
        <v>1394</v>
      </c>
      <c r="K7" s="1">
        <v>1435</v>
      </c>
      <c r="L7" s="1">
        <v>1590</v>
      </c>
      <c r="M7" s="1">
        <v>1590</v>
      </c>
      <c r="N7" s="4">
        <v>12076</v>
      </c>
      <c r="O7" s="4">
        <v>12328</v>
      </c>
      <c r="P7" s="1">
        <v>12363</v>
      </c>
      <c r="Q7" s="1">
        <v>12367</v>
      </c>
      <c r="R7" s="1">
        <v>13554</v>
      </c>
      <c r="S7" s="1">
        <f t="shared" ref="S7:S39" si="0">D7+I7+N7</f>
        <v>14848</v>
      </c>
      <c r="T7" s="1">
        <f t="shared" ref="T7:T39" si="1">E7+J7+O7</f>
        <v>14962</v>
      </c>
      <c r="U7" s="1">
        <f t="shared" ref="U7:U39" si="2">F7+K7+P7</f>
        <v>15038</v>
      </c>
      <c r="V7" s="1">
        <f t="shared" ref="V7:V39" si="3">G7+L7+Q7</f>
        <v>15407</v>
      </c>
      <c r="W7" s="1">
        <f t="shared" ref="W7:W39" si="4">H7+M7+R7</f>
        <v>16595</v>
      </c>
    </row>
    <row r="8" spans="2:23">
      <c r="B8">
        <v>3</v>
      </c>
      <c r="C8" t="s">
        <v>2</v>
      </c>
      <c r="D8" s="4">
        <v>477</v>
      </c>
      <c r="E8" s="4">
        <v>558</v>
      </c>
      <c r="F8" s="1">
        <v>559</v>
      </c>
      <c r="G8" s="1">
        <v>668</v>
      </c>
      <c r="H8" s="1">
        <v>668</v>
      </c>
      <c r="I8" s="4">
        <v>585</v>
      </c>
      <c r="J8" s="4">
        <v>585</v>
      </c>
      <c r="K8" s="1">
        <v>601</v>
      </c>
      <c r="L8" s="1">
        <v>641</v>
      </c>
      <c r="M8" s="1">
        <v>794</v>
      </c>
      <c r="N8" s="4">
        <v>6890</v>
      </c>
      <c r="O8" s="4">
        <v>7108</v>
      </c>
      <c r="P8" s="1">
        <v>7204</v>
      </c>
      <c r="Q8" s="1">
        <v>7282</v>
      </c>
      <c r="R8" s="1">
        <v>7226</v>
      </c>
      <c r="S8" s="1">
        <f t="shared" si="0"/>
        <v>7952</v>
      </c>
      <c r="T8" s="1">
        <f t="shared" si="1"/>
        <v>8251</v>
      </c>
      <c r="U8" s="1">
        <f t="shared" si="2"/>
        <v>8364</v>
      </c>
      <c r="V8" s="1">
        <f t="shared" si="3"/>
        <v>8591</v>
      </c>
      <c r="W8" s="1">
        <f t="shared" si="4"/>
        <v>8688</v>
      </c>
    </row>
    <row r="9" spans="2:23">
      <c r="B9">
        <v>4</v>
      </c>
      <c r="C9" t="s">
        <v>3</v>
      </c>
      <c r="D9" s="4">
        <v>598</v>
      </c>
      <c r="E9" s="4">
        <v>460</v>
      </c>
      <c r="F9" s="1">
        <v>460</v>
      </c>
      <c r="G9" s="1">
        <v>542</v>
      </c>
      <c r="H9" s="1">
        <v>543</v>
      </c>
      <c r="I9" s="4">
        <v>948</v>
      </c>
      <c r="J9" s="4">
        <v>949</v>
      </c>
      <c r="K9" s="1">
        <v>978</v>
      </c>
      <c r="L9" s="1">
        <v>1584</v>
      </c>
      <c r="M9" s="1">
        <v>1584</v>
      </c>
      <c r="N9" s="4">
        <v>7667</v>
      </c>
      <c r="O9" s="4">
        <v>7969</v>
      </c>
      <c r="P9" s="1">
        <v>7995</v>
      </c>
      <c r="Q9" s="1">
        <v>8137</v>
      </c>
      <c r="R9" s="1">
        <v>8320</v>
      </c>
      <c r="S9" s="1">
        <f t="shared" si="0"/>
        <v>9213</v>
      </c>
      <c r="T9" s="1">
        <f t="shared" si="1"/>
        <v>9378</v>
      </c>
      <c r="U9" s="1">
        <f t="shared" si="2"/>
        <v>9433</v>
      </c>
      <c r="V9" s="1">
        <f t="shared" si="3"/>
        <v>10263</v>
      </c>
      <c r="W9" s="1">
        <f t="shared" si="4"/>
        <v>10447</v>
      </c>
    </row>
    <row r="10" spans="2:23">
      <c r="B10">
        <v>5</v>
      </c>
      <c r="C10" t="s">
        <v>4</v>
      </c>
      <c r="D10" s="4">
        <v>632</v>
      </c>
      <c r="E10" s="4">
        <v>477</v>
      </c>
      <c r="F10" s="1">
        <v>477</v>
      </c>
      <c r="G10" s="1">
        <v>672</v>
      </c>
      <c r="H10" s="1">
        <v>672</v>
      </c>
      <c r="I10" s="4">
        <v>520</v>
      </c>
      <c r="J10" s="4">
        <v>520</v>
      </c>
      <c r="K10" s="1">
        <v>536</v>
      </c>
      <c r="L10" s="1">
        <v>787</v>
      </c>
      <c r="M10" s="1">
        <v>787</v>
      </c>
      <c r="N10" s="4">
        <v>3352</v>
      </c>
      <c r="O10" s="4">
        <v>3555</v>
      </c>
      <c r="P10" s="1">
        <v>3642</v>
      </c>
      <c r="Q10" s="1">
        <v>3644</v>
      </c>
      <c r="R10" s="1">
        <v>5385</v>
      </c>
      <c r="S10" s="1">
        <f t="shared" si="0"/>
        <v>4504</v>
      </c>
      <c r="T10" s="1">
        <f t="shared" si="1"/>
        <v>4552</v>
      </c>
      <c r="U10" s="1">
        <f t="shared" si="2"/>
        <v>4655</v>
      </c>
      <c r="V10" s="1">
        <f t="shared" si="3"/>
        <v>5103</v>
      </c>
      <c r="W10" s="1">
        <f t="shared" si="4"/>
        <v>6844</v>
      </c>
    </row>
    <row r="11" spans="2:23">
      <c r="B11">
        <v>6</v>
      </c>
      <c r="C11" t="s">
        <v>5</v>
      </c>
      <c r="D11" s="4">
        <v>648</v>
      </c>
      <c r="E11" s="4">
        <v>420</v>
      </c>
      <c r="F11" s="1">
        <v>420</v>
      </c>
      <c r="G11" s="1">
        <v>465</v>
      </c>
      <c r="H11" s="1">
        <v>466</v>
      </c>
      <c r="I11" s="4">
        <v>886</v>
      </c>
      <c r="J11" s="4">
        <v>886</v>
      </c>
      <c r="K11" s="1">
        <v>912</v>
      </c>
      <c r="L11" s="1">
        <v>765</v>
      </c>
      <c r="M11" s="1">
        <v>763</v>
      </c>
      <c r="N11" s="4">
        <v>5348</v>
      </c>
      <c r="O11" s="4">
        <v>5571</v>
      </c>
      <c r="P11" s="1">
        <v>5664</v>
      </c>
      <c r="Q11" s="1">
        <v>5979</v>
      </c>
      <c r="R11" s="1">
        <v>4978</v>
      </c>
      <c r="S11" s="1">
        <f t="shared" si="0"/>
        <v>6882</v>
      </c>
      <c r="T11" s="1">
        <f t="shared" si="1"/>
        <v>6877</v>
      </c>
      <c r="U11" s="1">
        <f t="shared" si="2"/>
        <v>6996</v>
      </c>
      <c r="V11" s="1">
        <f t="shared" si="3"/>
        <v>7209</v>
      </c>
      <c r="W11" s="1">
        <f t="shared" si="4"/>
        <v>6207</v>
      </c>
    </row>
    <row r="12" spans="2:23">
      <c r="B12">
        <v>7</v>
      </c>
      <c r="C12" t="s">
        <v>6</v>
      </c>
      <c r="D12" s="4">
        <v>419</v>
      </c>
      <c r="E12" s="4">
        <v>546</v>
      </c>
      <c r="F12" s="1">
        <v>546</v>
      </c>
      <c r="G12" s="1">
        <v>552</v>
      </c>
      <c r="H12" s="1">
        <v>552</v>
      </c>
      <c r="I12" s="4">
        <v>791</v>
      </c>
      <c r="J12" s="4">
        <v>791</v>
      </c>
      <c r="K12" s="1">
        <v>791</v>
      </c>
      <c r="L12" s="1">
        <v>791</v>
      </c>
      <c r="M12" s="1">
        <v>791</v>
      </c>
      <c r="N12" s="4">
        <v>2192</v>
      </c>
      <c r="O12" s="4">
        <v>2424</v>
      </c>
      <c r="P12" s="1">
        <v>2495</v>
      </c>
      <c r="Q12" s="1">
        <v>2560</v>
      </c>
      <c r="R12" s="1">
        <v>2792</v>
      </c>
      <c r="S12" s="1">
        <f t="shared" si="0"/>
        <v>3402</v>
      </c>
      <c r="T12" s="1">
        <f t="shared" si="1"/>
        <v>3761</v>
      </c>
      <c r="U12" s="1">
        <f t="shared" si="2"/>
        <v>3832</v>
      </c>
      <c r="V12" s="1">
        <f t="shared" si="3"/>
        <v>3903</v>
      </c>
      <c r="W12" s="1">
        <f t="shared" si="4"/>
        <v>4135</v>
      </c>
    </row>
    <row r="13" spans="2:23">
      <c r="B13">
        <v>8</v>
      </c>
      <c r="C13" t="s">
        <v>7</v>
      </c>
      <c r="D13" s="4">
        <v>616</v>
      </c>
      <c r="E13" s="4">
        <v>730</v>
      </c>
      <c r="F13" s="1">
        <v>730</v>
      </c>
      <c r="G13" s="1">
        <v>813</v>
      </c>
      <c r="H13" s="1">
        <v>813</v>
      </c>
      <c r="I13" s="4">
        <v>1199</v>
      </c>
      <c r="J13" s="4">
        <v>1200</v>
      </c>
      <c r="K13" s="1">
        <v>1235</v>
      </c>
      <c r="L13" s="1">
        <v>888</v>
      </c>
      <c r="M13" s="1">
        <v>888</v>
      </c>
      <c r="N13" s="4">
        <v>6999</v>
      </c>
      <c r="O13" s="4">
        <v>6954</v>
      </c>
      <c r="P13" s="1">
        <v>7061</v>
      </c>
      <c r="Q13" s="1">
        <v>7078</v>
      </c>
      <c r="R13" s="1">
        <v>7405</v>
      </c>
      <c r="S13" s="1">
        <f t="shared" si="0"/>
        <v>8814</v>
      </c>
      <c r="T13" s="1">
        <f t="shared" si="1"/>
        <v>8884</v>
      </c>
      <c r="U13" s="1">
        <f t="shared" si="2"/>
        <v>9026</v>
      </c>
      <c r="V13" s="1">
        <f t="shared" si="3"/>
        <v>8779</v>
      </c>
      <c r="W13" s="1">
        <f t="shared" si="4"/>
        <v>9106</v>
      </c>
    </row>
    <row r="14" spans="2:23">
      <c r="B14">
        <v>9</v>
      </c>
      <c r="C14" t="s">
        <v>8</v>
      </c>
      <c r="D14" s="4">
        <v>34</v>
      </c>
      <c r="E14" s="4">
        <v>493</v>
      </c>
      <c r="F14" s="1">
        <v>493</v>
      </c>
      <c r="G14" s="1">
        <v>580</v>
      </c>
      <c r="H14" s="1">
        <v>580</v>
      </c>
      <c r="I14" s="4">
        <v>279</v>
      </c>
      <c r="J14" s="4">
        <v>279</v>
      </c>
      <c r="K14" s="1">
        <v>289</v>
      </c>
      <c r="L14" s="1">
        <v>471</v>
      </c>
      <c r="M14" s="1">
        <v>471</v>
      </c>
      <c r="N14" s="4">
        <v>1955</v>
      </c>
      <c r="O14" s="4">
        <v>1953</v>
      </c>
      <c r="P14" s="1">
        <v>1928</v>
      </c>
      <c r="Q14" s="1">
        <v>1976</v>
      </c>
      <c r="R14" s="1">
        <v>1628</v>
      </c>
      <c r="S14" s="1">
        <f t="shared" si="0"/>
        <v>2268</v>
      </c>
      <c r="T14" s="1">
        <f t="shared" si="1"/>
        <v>2725</v>
      </c>
      <c r="U14" s="1">
        <f t="shared" si="2"/>
        <v>2710</v>
      </c>
      <c r="V14" s="1">
        <f t="shared" si="3"/>
        <v>3027</v>
      </c>
      <c r="W14" s="1">
        <f t="shared" si="4"/>
        <v>2679</v>
      </c>
    </row>
    <row r="15" spans="2:23">
      <c r="B15">
        <v>10</v>
      </c>
      <c r="C15" t="s">
        <v>9</v>
      </c>
      <c r="D15" s="4">
        <v>216</v>
      </c>
      <c r="E15" s="4">
        <v>256</v>
      </c>
      <c r="F15" s="1">
        <v>257</v>
      </c>
      <c r="G15" s="1">
        <v>452</v>
      </c>
      <c r="H15" s="1">
        <v>452</v>
      </c>
      <c r="I15" s="4">
        <v>259</v>
      </c>
      <c r="J15" s="4">
        <v>259</v>
      </c>
      <c r="K15" s="1">
        <v>266</v>
      </c>
      <c r="L15" s="1">
        <v>465</v>
      </c>
      <c r="M15" s="1">
        <v>465</v>
      </c>
      <c r="N15" s="4">
        <v>1785</v>
      </c>
      <c r="O15" s="4">
        <v>1914</v>
      </c>
      <c r="P15" s="1">
        <v>1999</v>
      </c>
      <c r="Q15" s="1">
        <v>2020</v>
      </c>
      <c r="R15" s="1">
        <v>1685</v>
      </c>
      <c r="S15" s="1">
        <f t="shared" si="0"/>
        <v>2260</v>
      </c>
      <c r="T15" s="1">
        <f t="shared" si="1"/>
        <v>2429</v>
      </c>
      <c r="U15" s="1">
        <f t="shared" si="2"/>
        <v>2522</v>
      </c>
      <c r="V15" s="1">
        <f t="shared" si="3"/>
        <v>2937</v>
      </c>
      <c r="W15" s="1">
        <f t="shared" si="4"/>
        <v>2602</v>
      </c>
    </row>
    <row r="16" spans="2:23">
      <c r="B16">
        <v>11</v>
      </c>
      <c r="C16" t="s">
        <v>10</v>
      </c>
      <c r="D16" s="4">
        <v>27</v>
      </c>
      <c r="E16" s="4">
        <v>50</v>
      </c>
      <c r="F16" s="1">
        <v>50</v>
      </c>
      <c r="G16" s="1">
        <v>19</v>
      </c>
      <c r="H16" s="1">
        <v>19</v>
      </c>
      <c r="I16" s="4">
        <v>2820</v>
      </c>
      <c r="J16" s="4">
        <v>2821</v>
      </c>
      <c r="K16" s="1">
        <v>2821</v>
      </c>
      <c r="L16" s="1">
        <v>2821</v>
      </c>
      <c r="M16" s="1">
        <v>2857</v>
      </c>
      <c r="N16" s="4"/>
      <c r="O16" s="4"/>
      <c r="P16" s="1"/>
      <c r="Q16" s="1"/>
      <c r="R16" s="1"/>
      <c r="S16" s="1">
        <f t="shared" si="0"/>
        <v>2847</v>
      </c>
      <c r="T16" s="1">
        <f t="shared" si="1"/>
        <v>2871</v>
      </c>
      <c r="U16" s="1">
        <f t="shared" si="2"/>
        <v>2871</v>
      </c>
      <c r="V16" s="1">
        <f t="shared" si="3"/>
        <v>2840</v>
      </c>
      <c r="W16" s="1">
        <f t="shared" si="4"/>
        <v>2876</v>
      </c>
    </row>
    <row r="17" spans="2:23">
      <c r="B17">
        <v>12</v>
      </c>
      <c r="C17" t="s">
        <v>11</v>
      </c>
      <c r="D17" s="4">
        <v>807</v>
      </c>
      <c r="E17" s="4">
        <v>882</v>
      </c>
      <c r="F17" s="1">
        <v>882</v>
      </c>
      <c r="G17" s="1">
        <v>1168</v>
      </c>
      <c r="H17" s="1">
        <v>1168</v>
      </c>
      <c r="I17" s="4">
        <v>1113</v>
      </c>
      <c r="J17" s="4">
        <v>1113</v>
      </c>
      <c r="K17" s="1">
        <v>1145</v>
      </c>
      <c r="L17" s="1">
        <v>1141</v>
      </c>
      <c r="M17" s="1">
        <v>1141</v>
      </c>
      <c r="N17" s="4">
        <v>7936</v>
      </c>
      <c r="O17" s="4">
        <v>7592</v>
      </c>
      <c r="P17" s="1">
        <v>7613</v>
      </c>
      <c r="Q17" s="1">
        <v>7656</v>
      </c>
      <c r="R17" s="1">
        <v>8060</v>
      </c>
      <c r="S17" s="1">
        <f t="shared" si="0"/>
        <v>9856</v>
      </c>
      <c r="T17" s="1">
        <f t="shared" si="1"/>
        <v>9587</v>
      </c>
      <c r="U17" s="1">
        <f t="shared" si="2"/>
        <v>9640</v>
      </c>
      <c r="V17" s="1">
        <f t="shared" si="3"/>
        <v>9965</v>
      </c>
      <c r="W17" s="1">
        <f t="shared" si="4"/>
        <v>10369</v>
      </c>
    </row>
    <row r="18" spans="2:23">
      <c r="B18">
        <v>13</v>
      </c>
      <c r="C18" t="s">
        <v>12</v>
      </c>
      <c r="D18" s="4">
        <v>718</v>
      </c>
      <c r="E18" s="4">
        <v>432</v>
      </c>
      <c r="F18" s="1">
        <v>432</v>
      </c>
      <c r="G18" s="1">
        <v>472</v>
      </c>
      <c r="H18" s="1">
        <v>472</v>
      </c>
      <c r="I18" s="4">
        <v>1287</v>
      </c>
      <c r="J18" s="4">
        <v>1287</v>
      </c>
      <c r="K18" s="1">
        <v>1325</v>
      </c>
      <c r="L18" s="1">
        <v>1339</v>
      </c>
      <c r="M18" s="1">
        <v>1255</v>
      </c>
      <c r="N18" s="4">
        <v>11729</v>
      </c>
      <c r="O18" s="4">
        <v>11837</v>
      </c>
      <c r="P18" s="1">
        <v>12005</v>
      </c>
      <c r="Q18" s="1">
        <v>12182</v>
      </c>
      <c r="R18" s="1">
        <v>12416</v>
      </c>
      <c r="S18" s="1">
        <f t="shared" si="0"/>
        <v>13734</v>
      </c>
      <c r="T18" s="1">
        <f t="shared" si="1"/>
        <v>13556</v>
      </c>
      <c r="U18" s="1">
        <f t="shared" si="2"/>
        <v>13762</v>
      </c>
      <c r="V18" s="1">
        <f t="shared" si="3"/>
        <v>13993</v>
      </c>
      <c r="W18" s="1">
        <f t="shared" si="4"/>
        <v>14143</v>
      </c>
    </row>
    <row r="19" spans="2:23">
      <c r="B19">
        <v>14</v>
      </c>
      <c r="C19" t="s">
        <v>13</v>
      </c>
      <c r="D19" s="4">
        <v>105</v>
      </c>
      <c r="E19" s="4">
        <v>205</v>
      </c>
      <c r="F19" s="1">
        <v>205</v>
      </c>
      <c r="G19" s="1">
        <v>228</v>
      </c>
      <c r="H19" s="1">
        <v>228</v>
      </c>
      <c r="I19" s="4">
        <v>349</v>
      </c>
      <c r="J19" s="4">
        <v>350</v>
      </c>
      <c r="K19" s="1">
        <v>350</v>
      </c>
      <c r="L19" s="1">
        <v>350</v>
      </c>
      <c r="M19" s="1">
        <v>314</v>
      </c>
      <c r="N19" s="4">
        <v>1576</v>
      </c>
      <c r="O19" s="4">
        <v>1576</v>
      </c>
      <c r="P19" s="1">
        <v>1437</v>
      </c>
      <c r="Q19" s="1">
        <v>1438</v>
      </c>
      <c r="R19" s="1">
        <v>1401</v>
      </c>
      <c r="S19" s="1">
        <f t="shared" si="0"/>
        <v>2030</v>
      </c>
      <c r="T19" s="1">
        <f t="shared" si="1"/>
        <v>2131</v>
      </c>
      <c r="U19" s="1">
        <f t="shared" si="2"/>
        <v>1992</v>
      </c>
      <c r="V19" s="1">
        <f t="shared" si="3"/>
        <v>2016</v>
      </c>
      <c r="W19" s="1">
        <f t="shared" si="4"/>
        <v>1943</v>
      </c>
    </row>
    <row r="20" spans="2:23">
      <c r="B20">
        <v>15</v>
      </c>
      <c r="C20" t="s">
        <v>14</v>
      </c>
      <c r="D20" s="4">
        <v>951</v>
      </c>
      <c r="E20" s="4">
        <v>629</v>
      </c>
      <c r="F20" s="1">
        <v>630</v>
      </c>
      <c r="G20" s="1">
        <v>734</v>
      </c>
      <c r="H20" s="1">
        <v>734</v>
      </c>
      <c r="I20" s="4">
        <v>1014</v>
      </c>
      <c r="J20" s="4">
        <v>1014</v>
      </c>
      <c r="K20" s="1">
        <v>1045</v>
      </c>
      <c r="L20" s="1">
        <v>920</v>
      </c>
      <c r="M20" s="1">
        <v>742</v>
      </c>
      <c r="N20" s="4">
        <v>22644</v>
      </c>
      <c r="O20" s="4">
        <v>20967</v>
      </c>
      <c r="P20" s="1">
        <v>20990</v>
      </c>
      <c r="Q20" s="1">
        <v>20695</v>
      </c>
      <c r="R20" s="1">
        <v>16269</v>
      </c>
      <c r="S20" s="1">
        <f t="shared" si="0"/>
        <v>24609</v>
      </c>
      <c r="T20" s="1">
        <f t="shared" si="1"/>
        <v>22610</v>
      </c>
      <c r="U20" s="1">
        <f t="shared" si="2"/>
        <v>22665</v>
      </c>
      <c r="V20" s="1">
        <f t="shared" si="3"/>
        <v>22349</v>
      </c>
      <c r="W20" s="1">
        <f t="shared" si="4"/>
        <v>17745</v>
      </c>
    </row>
    <row r="21" spans="2:23">
      <c r="B21">
        <v>16</v>
      </c>
      <c r="C21" t="s">
        <v>15</v>
      </c>
      <c r="D21" s="4">
        <v>153</v>
      </c>
      <c r="E21" s="4">
        <v>183</v>
      </c>
      <c r="F21" s="1">
        <v>183</v>
      </c>
      <c r="G21" s="1">
        <v>217</v>
      </c>
      <c r="H21" s="1">
        <v>217</v>
      </c>
      <c r="I21" s="4">
        <v>452</v>
      </c>
      <c r="J21" s="4">
        <v>452</v>
      </c>
      <c r="K21" s="1">
        <v>466</v>
      </c>
      <c r="L21" s="1">
        <v>447</v>
      </c>
      <c r="M21" s="1">
        <v>384</v>
      </c>
      <c r="N21" s="4">
        <v>2676</v>
      </c>
      <c r="O21" s="4">
        <v>2702</v>
      </c>
      <c r="P21" s="1">
        <v>2880</v>
      </c>
      <c r="Q21" s="1">
        <v>2885</v>
      </c>
      <c r="R21" s="1">
        <v>3090</v>
      </c>
      <c r="S21" s="1">
        <f t="shared" si="0"/>
        <v>3281</v>
      </c>
      <c r="T21" s="1">
        <f t="shared" si="1"/>
        <v>3337</v>
      </c>
      <c r="U21" s="1">
        <f t="shared" si="2"/>
        <v>3529</v>
      </c>
      <c r="V21" s="1">
        <f t="shared" si="3"/>
        <v>3549</v>
      </c>
      <c r="W21" s="1">
        <f t="shared" si="4"/>
        <v>3691</v>
      </c>
    </row>
    <row r="22" spans="2:23">
      <c r="B22">
        <v>17</v>
      </c>
      <c r="C22" t="s">
        <v>16</v>
      </c>
      <c r="D22" s="4">
        <v>488</v>
      </c>
      <c r="E22" s="4">
        <v>449</v>
      </c>
      <c r="F22" s="1">
        <v>450</v>
      </c>
      <c r="G22" s="1">
        <v>529</v>
      </c>
      <c r="H22" s="1">
        <v>529</v>
      </c>
      <c r="I22" s="4">
        <v>447</v>
      </c>
      <c r="J22" s="4">
        <v>447</v>
      </c>
      <c r="K22" s="1">
        <v>459</v>
      </c>
      <c r="L22" s="1">
        <v>447</v>
      </c>
      <c r="M22" s="1">
        <v>386</v>
      </c>
      <c r="N22" s="4">
        <v>2171</v>
      </c>
      <c r="O22" s="4">
        <v>2197</v>
      </c>
      <c r="P22" s="1">
        <v>2231</v>
      </c>
      <c r="Q22" s="1">
        <v>2259</v>
      </c>
      <c r="R22" s="1">
        <v>2311</v>
      </c>
      <c r="S22" s="1">
        <f t="shared" si="0"/>
        <v>3106</v>
      </c>
      <c r="T22" s="1">
        <f t="shared" si="1"/>
        <v>3093</v>
      </c>
      <c r="U22" s="1">
        <f t="shared" si="2"/>
        <v>3140</v>
      </c>
      <c r="V22" s="1">
        <f t="shared" si="3"/>
        <v>3235</v>
      </c>
      <c r="W22" s="1">
        <f t="shared" si="4"/>
        <v>3226</v>
      </c>
    </row>
    <row r="23" spans="2:23">
      <c r="B23">
        <v>18</v>
      </c>
      <c r="C23" t="s">
        <v>17</v>
      </c>
      <c r="D23" s="4">
        <v>362</v>
      </c>
      <c r="E23" s="4">
        <v>477</v>
      </c>
      <c r="F23" s="1">
        <v>478</v>
      </c>
      <c r="G23" s="1">
        <v>707</v>
      </c>
      <c r="H23" s="1">
        <v>707</v>
      </c>
      <c r="I23" s="4">
        <v>933</v>
      </c>
      <c r="J23" s="4">
        <v>933</v>
      </c>
      <c r="K23" s="1">
        <v>960</v>
      </c>
      <c r="L23" s="1">
        <v>923</v>
      </c>
      <c r="M23" s="1">
        <v>773</v>
      </c>
      <c r="N23" s="4">
        <v>1785</v>
      </c>
      <c r="O23" s="4">
        <v>1778</v>
      </c>
      <c r="P23" s="1">
        <v>1783</v>
      </c>
      <c r="Q23" s="1">
        <v>1793</v>
      </c>
      <c r="R23" s="1">
        <v>1828</v>
      </c>
      <c r="S23" s="1">
        <f t="shared" si="0"/>
        <v>3080</v>
      </c>
      <c r="T23" s="1">
        <f t="shared" si="1"/>
        <v>3188</v>
      </c>
      <c r="U23" s="1">
        <f t="shared" si="2"/>
        <v>3221</v>
      </c>
      <c r="V23" s="1">
        <f t="shared" si="3"/>
        <v>3423</v>
      </c>
      <c r="W23" s="1">
        <f t="shared" si="4"/>
        <v>3308</v>
      </c>
    </row>
    <row r="24" spans="2:23">
      <c r="B24">
        <v>19</v>
      </c>
      <c r="C24" t="s">
        <v>18</v>
      </c>
      <c r="D24" s="4">
        <v>563</v>
      </c>
      <c r="E24" s="4">
        <v>896</v>
      </c>
      <c r="F24" s="1">
        <v>897</v>
      </c>
      <c r="G24" s="1">
        <v>1184</v>
      </c>
      <c r="H24" s="1">
        <v>1185</v>
      </c>
      <c r="I24" s="4">
        <v>881</v>
      </c>
      <c r="J24" s="4">
        <v>882</v>
      </c>
      <c r="K24" s="1">
        <v>882</v>
      </c>
      <c r="L24" s="1">
        <v>882</v>
      </c>
      <c r="M24" s="1">
        <v>882</v>
      </c>
      <c r="N24" s="4">
        <v>5855</v>
      </c>
      <c r="O24" s="4">
        <v>6142</v>
      </c>
      <c r="P24" s="1">
        <v>6230</v>
      </c>
      <c r="Q24" s="1">
        <v>6323</v>
      </c>
      <c r="R24" s="1">
        <v>6515</v>
      </c>
      <c r="S24" s="1">
        <f t="shared" si="0"/>
        <v>7299</v>
      </c>
      <c r="T24" s="1">
        <f t="shared" si="1"/>
        <v>7920</v>
      </c>
      <c r="U24" s="1">
        <f t="shared" si="2"/>
        <v>8009</v>
      </c>
      <c r="V24" s="1">
        <f t="shared" si="3"/>
        <v>8389</v>
      </c>
      <c r="W24" s="1">
        <f t="shared" si="4"/>
        <v>8582</v>
      </c>
    </row>
    <row r="25" spans="2:23">
      <c r="B25">
        <v>20</v>
      </c>
      <c r="C25" t="s">
        <v>19</v>
      </c>
      <c r="D25" s="4">
        <v>1481</v>
      </c>
      <c r="E25" s="4">
        <v>1420</v>
      </c>
      <c r="F25" s="1">
        <v>1420</v>
      </c>
      <c r="G25" s="1">
        <v>1806</v>
      </c>
      <c r="H25" s="1">
        <v>1806</v>
      </c>
      <c r="I25" s="4">
        <v>839</v>
      </c>
      <c r="J25" s="4">
        <v>839</v>
      </c>
      <c r="K25" s="1">
        <v>864</v>
      </c>
      <c r="L25" s="1">
        <v>815</v>
      </c>
      <c r="M25" s="1">
        <v>815</v>
      </c>
      <c r="N25" s="4">
        <v>3445</v>
      </c>
      <c r="O25" s="4">
        <v>3494</v>
      </c>
      <c r="P25" s="1">
        <v>3628</v>
      </c>
      <c r="Q25" s="1">
        <v>3648</v>
      </c>
      <c r="R25" s="1">
        <v>3642</v>
      </c>
      <c r="S25" s="1">
        <f t="shared" si="0"/>
        <v>5765</v>
      </c>
      <c r="T25" s="1">
        <f t="shared" si="1"/>
        <v>5753</v>
      </c>
      <c r="U25" s="1">
        <f t="shared" si="2"/>
        <v>5912</v>
      </c>
      <c r="V25" s="1">
        <f t="shared" si="3"/>
        <v>6269</v>
      </c>
      <c r="W25" s="1">
        <f t="shared" si="4"/>
        <v>6263</v>
      </c>
    </row>
    <row r="26" spans="2:23">
      <c r="B26">
        <v>21</v>
      </c>
      <c r="C26" t="s">
        <v>20</v>
      </c>
      <c r="D26" s="4">
        <v>795</v>
      </c>
      <c r="E26" s="4">
        <v>1113</v>
      </c>
      <c r="F26" s="1">
        <v>1113</v>
      </c>
      <c r="G26" s="1">
        <v>1299</v>
      </c>
      <c r="H26" s="1">
        <v>1299</v>
      </c>
      <c r="I26" s="4">
        <v>865</v>
      </c>
      <c r="J26" s="4">
        <v>865</v>
      </c>
      <c r="K26" s="1">
        <v>891</v>
      </c>
      <c r="L26" s="1">
        <v>574</v>
      </c>
      <c r="M26" s="1">
        <v>574</v>
      </c>
      <c r="N26" s="4">
        <v>2655</v>
      </c>
      <c r="O26" s="4">
        <v>3017</v>
      </c>
      <c r="P26" s="1">
        <v>3037</v>
      </c>
      <c r="Q26" s="1">
        <v>3068</v>
      </c>
      <c r="R26" s="1">
        <v>3075</v>
      </c>
      <c r="S26" s="1">
        <f t="shared" si="0"/>
        <v>4315</v>
      </c>
      <c r="T26" s="1">
        <f t="shared" si="1"/>
        <v>4995</v>
      </c>
      <c r="U26" s="1">
        <f t="shared" si="2"/>
        <v>5041</v>
      </c>
      <c r="V26" s="1">
        <f t="shared" si="3"/>
        <v>4941</v>
      </c>
      <c r="W26" s="1">
        <f t="shared" si="4"/>
        <v>4948</v>
      </c>
    </row>
    <row r="27" spans="2:23">
      <c r="B27">
        <v>22</v>
      </c>
      <c r="C27" t="s">
        <v>21</v>
      </c>
      <c r="D27" s="4">
        <v>700</v>
      </c>
      <c r="E27" s="4">
        <v>791</v>
      </c>
      <c r="F27" s="1">
        <v>791</v>
      </c>
      <c r="G27" s="1">
        <v>1100</v>
      </c>
      <c r="H27" s="1">
        <v>1100</v>
      </c>
      <c r="I27" s="4">
        <v>411</v>
      </c>
      <c r="J27" s="4">
        <v>411</v>
      </c>
      <c r="K27" s="1">
        <v>424</v>
      </c>
      <c r="L27" s="1">
        <v>445</v>
      </c>
      <c r="M27" s="1">
        <v>445</v>
      </c>
      <c r="N27" s="4">
        <v>3874</v>
      </c>
      <c r="O27" s="4">
        <v>3957</v>
      </c>
      <c r="P27" s="1">
        <v>4011</v>
      </c>
      <c r="Q27" s="1">
        <v>4193</v>
      </c>
      <c r="R27" s="1">
        <v>4308</v>
      </c>
      <c r="S27" s="1">
        <f t="shared" si="0"/>
        <v>4985</v>
      </c>
      <c r="T27" s="1">
        <f t="shared" si="1"/>
        <v>5159</v>
      </c>
      <c r="U27" s="1">
        <f t="shared" si="2"/>
        <v>5226</v>
      </c>
      <c r="V27" s="1">
        <f t="shared" si="3"/>
        <v>5738</v>
      </c>
      <c r="W27" s="1">
        <f t="shared" si="4"/>
        <v>5853</v>
      </c>
    </row>
    <row r="28" spans="2:23">
      <c r="B28">
        <v>23</v>
      </c>
      <c r="C28" t="s">
        <v>22</v>
      </c>
      <c r="D28" s="4">
        <v>1497</v>
      </c>
      <c r="E28" s="4">
        <v>1214</v>
      </c>
      <c r="F28" s="1">
        <v>1214</v>
      </c>
      <c r="G28" s="1">
        <v>981</v>
      </c>
      <c r="H28" s="1">
        <v>981</v>
      </c>
      <c r="I28" s="4">
        <v>787</v>
      </c>
      <c r="J28" s="4">
        <v>787</v>
      </c>
      <c r="K28" s="1">
        <v>810</v>
      </c>
      <c r="L28" s="1">
        <v>855</v>
      </c>
      <c r="M28" s="1">
        <v>855</v>
      </c>
      <c r="N28" s="4">
        <v>4203</v>
      </c>
      <c r="O28" s="4">
        <v>4350</v>
      </c>
      <c r="P28" s="1">
        <v>4542</v>
      </c>
      <c r="Q28" s="1">
        <v>4635</v>
      </c>
      <c r="R28" s="1">
        <v>3452</v>
      </c>
      <c r="S28" s="1">
        <f t="shared" si="0"/>
        <v>6487</v>
      </c>
      <c r="T28" s="1">
        <f t="shared" si="1"/>
        <v>6351</v>
      </c>
      <c r="U28" s="1">
        <f t="shared" si="2"/>
        <v>6566</v>
      </c>
      <c r="V28" s="1">
        <f t="shared" si="3"/>
        <v>6471</v>
      </c>
      <c r="W28" s="1">
        <f t="shared" si="4"/>
        <v>5288</v>
      </c>
    </row>
    <row r="29" spans="2:23">
      <c r="B29">
        <v>24</v>
      </c>
      <c r="C29" t="s">
        <v>23</v>
      </c>
      <c r="D29" s="4"/>
      <c r="E29" s="4"/>
      <c r="F29" s="1"/>
      <c r="G29" s="1"/>
      <c r="H29" s="1">
        <v>336</v>
      </c>
      <c r="I29" s="4"/>
      <c r="J29" s="4"/>
      <c r="K29" s="1"/>
      <c r="L29" s="1"/>
      <c r="M29" s="1">
        <v>469</v>
      </c>
      <c r="N29" s="4"/>
      <c r="O29" s="4"/>
      <c r="P29" s="1"/>
      <c r="Q29" s="1"/>
      <c r="R29" s="1">
        <v>1208</v>
      </c>
      <c r="S29" s="1">
        <f t="shared" si="0"/>
        <v>0</v>
      </c>
      <c r="T29" s="1">
        <f t="shared" si="1"/>
        <v>0</v>
      </c>
      <c r="U29" s="1">
        <f t="shared" si="2"/>
        <v>0</v>
      </c>
      <c r="V29" s="1">
        <f t="shared" si="3"/>
        <v>0</v>
      </c>
      <c r="W29" s="1">
        <f t="shared" si="4"/>
        <v>2013</v>
      </c>
    </row>
    <row r="30" spans="2:23">
      <c r="B30">
        <v>25</v>
      </c>
      <c r="C30" t="s">
        <v>24</v>
      </c>
      <c r="D30" s="4">
        <v>608</v>
      </c>
      <c r="E30" s="4">
        <v>553</v>
      </c>
      <c r="F30" s="1">
        <v>553</v>
      </c>
      <c r="G30" s="1">
        <v>697</v>
      </c>
      <c r="H30" s="1">
        <v>698</v>
      </c>
      <c r="I30" s="4">
        <v>476</v>
      </c>
      <c r="J30" s="4">
        <v>476</v>
      </c>
      <c r="K30" s="1">
        <v>476</v>
      </c>
      <c r="L30" s="1">
        <v>475</v>
      </c>
      <c r="M30" s="1">
        <v>496</v>
      </c>
      <c r="N30" s="4">
        <v>1991</v>
      </c>
      <c r="O30" s="4">
        <v>2045</v>
      </c>
      <c r="P30" s="1">
        <v>2195</v>
      </c>
      <c r="Q30" s="1">
        <v>2196</v>
      </c>
      <c r="R30" s="1">
        <v>3411</v>
      </c>
      <c r="S30" s="1">
        <f t="shared" si="0"/>
        <v>3075</v>
      </c>
      <c r="T30" s="1">
        <f t="shared" si="1"/>
        <v>3074</v>
      </c>
      <c r="U30" s="1">
        <f t="shared" si="2"/>
        <v>3224</v>
      </c>
      <c r="V30" s="1">
        <f t="shared" si="3"/>
        <v>3368</v>
      </c>
      <c r="W30" s="1">
        <f t="shared" si="4"/>
        <v>4605</v>
      </c>
    </row>
    <row r="31" spans="2:23">
      <c r="B31">
        <v>26</v>
      </c>
      <c r="C31" t="s">
        <v>25</v>
      </c>
      <c r="D31" s="4">
        <v>1300</v>
      </c>
      <c r="E31" s="4">
        <v>806</v>
      </c>
      <c r="F31" s="1">
        <v>807</v>
      </c>
      <c r="G31" s="1">
        <v>878</v>
      </c>
      <c r="H31" s="1">
        <v>878</v>
      </c>
      <c r="I31" s="4">
        <v>1031</v>
      </c>
      <c r="J31" s="4">
        <v>1031</v>
      </c>
      <c r="K31" s="1">
        <v>1061</v>
      </c>
      <c r="L31" s="1">
        <v>843</v>
      </c>
      <c r="M31" s="1">
        <v>843</v>
      </c>
      <c r="N31" s="4">
        <v>3781</v>
      </c>
      <c r="O31" s="4">
        <v>3781</v>
      </c>
      <c r="P31" s="1">
        <v>3888</v>
      </c>
      <c r="Q31" s="1">
        <v>3750</v>
      </c>
      <c r="R31" s="1">
        <v>3267</v>
      </c>
      <c r="S31" s="1">
        <f t="shared" si="0"/>
        <v>6112</v>
      </c>
      <c r="T31" s="1">
        <f t="shared" si="1"/>
        <v>5618</v>
      </c>
      <c r="U31" s="1">
        <f t="shared" si="2"/>
        <v>5756</v>
      </c>
      <c r="V31" s="1">
        <f t="shared" si="3"/>
        <v>5471</v>
      </c>
      <c r="W31" s="1">
        <f t="shared" si="4"/>
        <v>4988</v>
      </c>
    </row>
    <row r="32" spans="2:23">
      <c r="B32">
        <v>27</v>
      </c>
      <c r="C32" t="s">
        <v>26</v>
      </c>
      <c r="D32" s="4">
        <v>1002</v>
      </c>
      <c r="E32" s="4">
        <v>1314</v>
      </c>
      <c r="F32" s="1">
        <v>1314</v>
      </c>
      <c r="G32" s="1">
        <v>1331</v>
      </c>
      <c r="H32" s="1">
        <v>1332</v>
      </c>
      <c r="I32" s="4">
        <v>638</v>
      </c>
      <c r="J32" s="4">
        <v>638</v>
      </c>
      <c r="K32" s="1">
        <v>656</v>
      </c>
      <c r="L32" s="1">
        <v>598</v>
      </c>
      <c r="M32" s="1">
        <v>781</v>
      </c>
      <c r="N32" s="4">
        <v>14323</v>
      </c>
      <c r="O32" s="4">
        <v>14432</v>
      </c>
      <c r="P32" s="1">
        <v>14389</v>
      </c>
      <c r="Q32" s="1">
        <v>14395</v>
      </c>
      <c r="R32" s="1">
        <v>14516</v>
      </c>
      <c r="S32" s="1">
        <f t="shared" si="0"/>
        <v>15963</v>
      </c>
      <c r="T32" s="1">
        <f t="shared" si="1"/>
        <v>16384</v>
      </c>
      <c r="U32" s="1">
        <f t="shared" si="2"/>
        <v>16359</v>
      </c>
      <c r="V32" s="1">
        <f t="shared" si="3"/>
        <v>16324</v>
      </c>
      <c r="W32" s="1">
        <f t="shared" si="4"/>
        <v>16629</v>
      </c>
    </row>
    <row r="33" spans="2:23">
      <c r="B33">
        <v>28</v>
      </c>
      <c r="C33" t="s">
        <v>27</v>
      </c>
      <c r="D33" s="4">
        <v>630</v>
      </c>
      <c r="E33" s="4">
        <v>699</v>
      </c>
      <c r="F33" s="1">
        <v>700</v>
      </c>
      <c r="G33" s="1">
        <v>750</v>
      </c>
      <c r="H33" s="1">
        <v>751</v>
      </c>
      <c r="I33" s="4">
        <v>603</v>
      </c>
      <c r="J33" s="4">
        <v>224</v>
      </c>
      <c r="K33" s="1">
        <v>621</v>
      </c>
      <c r="L33" s="1">
        <v>474</v>
      </c>
      <c r="M33" s="1">
        <v>528</v>
      </c>
      <c r="N33" s="4">
        <v>3560</v>
      </c>
      <c r="O33" s="4">
        <v>3626</v>
      </c>
      <c r="P33" s="1">
        <v>3651</v>
      </c>
      <c r="Q33" s="1">
        <v>3115</v>
      </c>
      <c r="R33" s="1">
        <v>3331</v>
      </c>
      <c r="S33" s="1">
        <f t="shared" si="0"/>
        <v>4793</v>
      </c>
      <c r="T33" s="1">
        <f t="shared" si="1"/>
        <v>4549</v>
      </c>
      <c r="U33" s="1">
        <f t="shared" si="2"/>
        <v>4972</v>
      </c>
      <c r="V33" s="1">
        <f t="shared" si="3"/>
        <v>4339</v>
      </c>
      <c r="W33" s="1">
        <f t="shared" si="4"/>
        <v>4610</v>
      </c>
    </row>
    <row r="34" spans="2:23">
      <c r="B34">
        <v>29</v>
      </c>
      <c r="C34" t="s">
        <v>28</v>
      </c>
      <c r="D34" s="4">
        <v>427</v>
      </c>
      <c r="E34" s="4">
        <v>487</v>
      </c>
      <c r="F34" s="1">
        <v>488</v>
      </c>
      <c r="G34" s="1">
        <v>602</v>
      </c>
      <c r="H34" s="1">
        <v>602</v>
      </c>
      <c r="I34" s="4">
        <v>206</v>
      </c>
      <c r="J34" s="4">
        <v>206</v>
      </c>
      <c r="K34" s="1">
        <v>214</v>
      </c>
      <c r="L34" s="1">
        <v>227</v>
      </c>
      <c r="M34" s="1">
        <v>227</v>
      </c>
      <c r="N34" s="4">
        <v>1787</v>
      </c>
      <c r="O34" s="4">
        <v>1834</v>
      </c>
      <c r="P34" s="1">
        <v>1894</v>
      </c>
      <c r="Q34" s="1">
        <v>2028</v>
      </c>
      <c r="R34" s="1">
        <v>1839</v>
      </c>
      <c r="S34" s="1">
        <f t="shared" si="0"/>
        <v>2420</v>
      </c>
      <c r="T34" s="1">
        <f t="shared" si="1"/>
        <v>2527</v>
      </c>
      <c r="U34" s="1">
        <f t="shared" si="2"/>
        <v>2596</v>
      </c>
      <c r="V34" s="1">
        <f t="shared" si="3"/>
        <v>2857</v>
      </c>
      <c r="W34" s="1">
        <f t="shared" si="4"/>
        <v>2668</v>
      </c>
    </row>
    <row r="35" spans="2:23">
      <c r="B35">
        <v>30</v>
      </c>
      <c r="C35" t="s">
        <v>29</v>
      </c>
      <c r="D35" s="4">
        <v>443</v>
      </c>
      <c r="E35" s="4">
        <v>443</v>
      </c>
      <c r="F35" s="1">
        <v>443</v>
      </c>
      <c r="G35" s="1">
        <v>591</v>
      </c>
      <c r="H35" s="1">
        <v>591</v>
      </c>
      <c r="I35" s="4">
        <v>224</v>
      </c>
      <c r="J35" s="4">
        <v>224</v>
      </c>
      <c r="K35" s="1">
        <v>224</v>
      </c>
      <c r="L35" s="1">
        <v>367</v>
      </c>
      <c r="M35" s="1">
        <v>95</v>
      </c>
      <c r="N35" s="4">
        <v>2169</v>
      </c>
      <c r="O35" s="4">
        <v>2205</v>
      </c>
      <c r="P35" s="1">
        <v>2251</v>
      </c>
      <c r="Q35" s="1">
        <v>2274</v>
      </c>
      <c r="R35" s="1">
        <v>2856</v>
      </c>
      <c r="S35" s="1">
        <f t="shared" si="0"/>
        <v>2836</v>
      </c>
      <c r="T35" s="1">
        <f t="shared" si="1"/>
        <v>2872</v>
      </c>
      <c r="U35" s="1">
        <f t="shared" si="2"/>
        <v>2918</v>
      </c>
      <c r="V35" s="1">
        <f t="shared" si="3"/>
        <v>3232</v>
      </c>
      <c r="W35" s="1">
        <f t="shared" si="4"/>
        <v>3542</v>
      </c>
    </row>
    <row r="36" spans="2:23">
      <c r="B36">
        <v>31</v>
      </c>
      <c r="C36" t="s">
        <v>30</v>
      </c>
      <c r="D36" s="4">
        <v>612</v>
      </c>
      <c r="E36" s="4">
        <v>510</v>
      </c>
      <c r="F36" s="1">
        <v>510</v>
      </c>
      <c r="G36" s="1">
        <v>847</v>
      </c>
      <c r="H36" s="1">
        <v>847</v>
      </c>
      <c r="I36" s="4">
        <v>816</v>
      </c>
      <c r="J36" s="4">
        <v>816</v>
      </c>
      <c r="K36" s="1">
        <v>839</v>
      </c>
      <c r="L36" s="1">
        <v>675</v>
      </c>
      <c r="M36" s="1">
        <v>676</v>
      </c>
      <c r="N36" s="4">
        <v>2163</v>
      </c>
      <c r="O36" s="4">
        <v>2379</v>
      </c>
      <c r="P36" s="1">
        <v>2438</v>
      </c>
      <c r="Q36" s="1">
        <v>2480</v>
      </c>
      <c r="R36" s="1">
        <v>60</v>
      </c>
      <c r="S36" s="1">
        <f t="shared" si="0"/>
        <v>3591</v>
      </c>
      <c r="T36" s="1">
        <f t="shared" si="1"/>
        <v>3705</v>
      </c>
      <c r="U36" s="1">
        <f t="shared" si="2"/>
        <v>3787</v>
      </c>
      <c r="V36" s="1">
        <f t="shared" si="3"/>
        <v>4002</v>
      </c>
      <c r="W36" s="1">
        <f t="shared" si="4"/>
        <v>1583</v>
      </c>
    </row>
    <row r="37" spans="2:23">
      <c r="B37">
        <v>32</v>
      </c>
      <c r="C37" t="s">
        <v>31</v>
      </c>
      <c r="D37" s="4">
        <v>405</v>
      </c>
      <c r="E37" s="4">
        <v>440</v>
      </c>
      <c r="F37" s="1">
        <v>440</v>
      </c>
      <c r="G37" s="1">
        <v>1034</v>
      </c>
      <c r="H37" s="1">
        <v>1034</v>
      </c>
      <c r="I37" s="4">
        <v>945</v>
      </c>
      <c r="J37" s="4">
        <v>945</v>
      </c>
      <c r="K37" s="1">
        <v>945</v>
      </c>
      <c r="L37" s="1">
        <v>945</v>
      </c>
      <c r="M37" s="1">
        <v>646</v>
      </c>
      <c r="N37" s="4">
        <v>33</v>
      </c>
      <c r="O37" s="4">
        <v>38</v>
      </c>
      <c r="P37" s="1">
        <v>43</v>
      </c>
      <c r="Q37" s="1">
        <v>46</v>
      </c>
      <c r="R37" s="1">
        <v>1028</v>
      </c>
      <c r="S37" s="1">
        <f t="shared" si="0"/>
        <v>1383</v>
      </c>
      <c r="T37" s="1">
        <f t="shared" si="1"/>
        <v>1423</v>
      </c>
      <c r="U37" s="1">
        <f t="shared" si="2"/>
        <v>1428</v>
      </c>
      <c r="V37" s="1">
        <f t="shared" si="3"/>
        <v>2025</v>
      </c>
      <c r="W37" s="1">
        <f t="shared" si="4"/>
        <v>2708</v>
      </c>
    </row>
    <row r="38" spans="2:23">
      <c r="B38">
        <v>33</v>
      </c>
      <c r="C38" t="s">
        <v>32</v>
      </c>
      <c r="D38" s="4">
        <v>403</v>
      </c>
      <c r="E38" s="4">
        <v>433</v>
      </c>
      <c r="F38" s="1">
        <v>433</v>
      </c>
      <c r="G38" s="1">
        <v>596</v>
      </c>
      <c r="H38" s="1">
        <v>596</v>
      </c>
      <c r="I38" s="4">
        <v>662</v>
      </c>
      <c r="J38" s="4">
        <v>663</v>
      </c>
      <c r="K38" s="1">
        <v>663</v>
      </c>
      <c r="L38" s="1">
        <v>724</v>
      </c>
      <c r="M38" s="1">
        <v>1174</v>
      </c>
      <c r="N38" s="4">
        <v>2102</v>
      </c>
      <c r="O38" s="4">
        <v>2135</v>
      </c>
      <c r="P38" s="1">
        <v>2156</v>
      </c>
      <c r="Q38" s="1">
        <v>2192</v>
      </c>
      <c r="R38" s="1">
        <v>2125</v>
      </c>
      <c r="S38" s="1">
        <f t="shared" si="0"/>
        <v>3167</v>
      </c>
      <c r="T38" s="1">
        <f t="shared" si="1"/>
        <v>3231</v>
      </c>
      <c r="U38" s="1">
        <f t="shared" si="2"/>
        <v>3252</v>
      </c>
      <c r="V38" s="1">
        <f t="shared" si="3"/>
        <v>3512</v>
      </c>
      <c r="W38" s="1">
        <f t="shared" si="4"/>
        <v>3895</v>
      </c>
    </row>
    <row r="39" spans="2:23">
      <c r="B39">
        <v>34</v>
      </c>
      <c r="C39" t="s">
        <v>33</v>
      </c>
      <c r="D39" s="4">
        <v>1435</v>
      </c>
      <c r="E39" s="4">
        <v>1449</v>
      </c>
      <c r="F39" s="1">
        <v>1450</v>
      </c>
      <c r="G39" s="1">
        <v>1811</v>
      </c>
      <c r="H39" s="1">
        <v>1811</v>
      </c>
      <c r="I39" s="4">
        <v>949</v>
      </c>
      <c r="J39" s="4">
        <v>949</v>
      </c>
      <c r="K39" s="1">
        <v>977</v>
      </c>
      <c r="L39" s="1">
        <v>782</v>
      </c>
      <c r="M39" s="1">
        <v>1543</v>
      </c>
      <c r="N39" s="4">
        <v>2707</v>
      </c>
      <c r="O39" s="4">
        <v>2751</v>
      </c>
      <c r="P39" s="1">
        <v>2845</v>
      </c>
      <c r="Q39" s="1">
        <v>2868</v>
      </c>
      <c r="R39" s="1">
        <v>5100</v>
      </c>
      <c r="S39" s="1">
        <f t="shared" si="0"/>
        <v>5091</v>
      </c>
      <c r="T39" s="1">
        <f t="shared" si="1"/>
        <v>5149</v>
      </c>
      <c r="U39" s="1">
        <f t="shared" si="2"/>
        <v>5272</v>
      </c>
      <c r="V39" s="1">
        <f t="shared" si="3"/>
        <v>5461</v>
      </c>
      <c r="W39" s="1">
        <f t="shared" si="4"/>
        <v>8454</v>
      </c>
    </row>
  </sheetData>
  <mergeCells count="5">
    <mergeCell ref="F4:H4"/>
    <mergeCell ref="K4:M4"/>
    <mergeCell ref="P4:R4"/>
    <mergeCell ref="S4:W4"/>
    <mergeCell ref="S3:W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9"/>
  <sheetViews>
    <sheetView topLeftCell="A17" workbookViewId="0">
      <selection activeCell="G38" sqref="G5:G38"/>
    </sheetView>
  </sheetViews>
  <sheetFormatPr defaultRowHeight="15" customHeight="1"/>
  <cols>
    <col min="1" max="1" width="9.140625" style="58"/>
    <col min="2" max="2" width="23.7109375" style="58" customWidth="1"/>
    <col min="3" max="8" width="9.7109375" style="58" customWidth="1"/>
    <col min="9" max="245" width="9.140625" style="58"/>
    <col min="246" max="246" width="23.7109375" style="58" customWidth="1"/>
    <col min="247" max="264" width="9.7109375" style="58" customWidth="1"/>
    <col min="265" max="501" width="9.140625" style="58"/>
    <col min="502" max="502" width="23.7109375" style="58" customWidth="1"/>
    <col min="503" max="520" width="9.7109375" style="58" customWidth="1"/>
    <col min="521" max="757" width="9.140625" style="58"/>
    <col min="758" max="758" width="23.7109375" style="58" customWidth="1"/>
    <col min="759" max="776" width="9.7109375" style="58" customWidth="1"/>
    <col min="777" max="1013" width="9.140625" style="58"/>
    <col min="1014" max="1014" width="23.7109375" style="58" customWidth="1"/>
    <col min="1015" max="1032" width="9.7109375" style="58" customWidth="1"/>
    <col min="1033" max="1269" width="9.140625" style="58"/>
    <col min="1270" max="1270" width="23.7109375" style="58" customWidth="1"/>
    <col min="1271" max="1288" width="9.7109375" style="58" customWidth="1"/>
    <col min="1289" max="1525" width="9.140625" style="58"/>
    <col min="1526" max="1526" width="23.7109375" style="58" customWidth="1"/>
    <col min="1527" max="1544" width="9.7109375" style="58" customWidth="1"/>
    <col min="1545" max="1781" width="9.140625" style="58"/>
    <col min="1782" max="1782" width="23.7109375" style="58" customWidth="1"/>
    <col min="1783" max="1800" width="9.7109375" style="58" customWidth="1"/>
    <col min="1801" max="2037" width="9.140625" style="58"/>
    <col min="2038" max="2038" width="23.7109375" style="58" customWidth="1"/>
    <col min="2039" max="2056" width="9.7109375" style="58" customWidth="1"/>
    <col min="2057" max="2293" width="9.140625" style="58"/>
    <col min="2294" max="2294" width="23.7109375" style="58" customWidth="1"/>
    <col min="2295" max="2312" width="9.7109375" style="58" customWidth="1"/>
    <col min="2313" max="2549" width="9.140625" style="58"/>
    <col min="2550" max="2550" width="23.7109375" style="58" customWidth="1"/>
    <col min="2551" max="2568" width="9.7109375" style="58" customWidth="1"/>
    <col min="2569" max="2805" width="9.140625" style="58"/>
    <col min="2806" max="2806" width="23.7109375" style="58" customWidth="1"/>
    <col min="2807" max="2824" width="9.7109375" style="58" customWidth="1"/>
    <col min="2825" max="3061" width="9.140625" style="58"/>
    <col min="3062" max="3062" width="23.7109375" style="58" customWidth="1"/>
    <col min="3063" max="3080" width="9.7109375" style="58" customWidth="1"/>
    <col min="3081" max="3317" width="9.140625" style="58"/>
    <col min="3318" max="3318" width="23.7109375" style="58" customWidth="1"/>
    <col min="3319" max="3336" width="9.7109375" style="58" customWidth="1"/>
    <col min="3337" max="3573" width="9.140625" style="58"/>
    <col min="3574" max="3574" width="23.7109375" style="58" customWidth="1"/>
    <col min="3575" max="3592" width="9.7109375" style="58" customWidth="1"/>
    <col min="3593" max="3829" width="9.140625" style="58"/>
    <col min="3830" max="3830" width="23.7109375" style="58" customWidth="1"/>
    <col min="3831" max="3848" width="9.7109375" style="58" customWidth="1"/>
    <col min="3849" max="4085" width="9.140625" style="58"/>
    <col min="4086" max="4086" width="23.7109375" style="58" customWidth="1"/>
    <col min="4087" max="4104" width="9.7109375" style="58" customWidth="1"/>
    <col min="4105" max="4341" width="9.140625" style="58"/>
    <col min="4342" max="4342" width="23.7109375" style="58" customWidth="1"/>
    <col min="4343" max="4360" width="9.7109375" style="58" customWidth="1"/>
    <col min="4361" max="4597" width="9.140625" style="58"/>
    <col min="4598" max="4598" width="23.7109375" style="58" customWidth="1"/>
    <col min="4599" max="4616" width="9.7109375" style="58" customWidth="1"/>
    <col min="4617" max="4853" width="9.140625" style="58"/>
    <col min="4854" max="4854" width="23.7109375" style="58" customWidth="1"/>
    <col min="4855" max="4872" width="9.7109375" style="58" customWidth="1"/>
    <col min="4873" max="5109" width="9.140625" style="58"/>
    <col min="5110" max="5110" width="23.7109375" style="58" customWidth="1"/>
    <col min="5111" max="5128" width="9.7109375" style="58" customWidth="1"/>
    <col min="5129" max="5365" width="9.140625" style="58"/>
    <col min="5366" max="5366" width="23.7109375" style="58" customWidth="1"/>
    <col min="5367" max="5384" width="9.7109375" style="58" customWidth="1"/>
    <col min="5385" max="5621" width="9.140625" style="58"/>
    <col min="5622" max="5622" width="23.7109375" style="58" customWidth="1"/>
    <col min="5623" max="5640" width="9.7109375" style="58" customWidth="1"/>
    <col min="5641" max="5877" width="9.140625" style="58"/>
    <col min="5878" max="5878" width="23.7109375" style="58" customWidth="1"/>
    <col min="5879" max="5896" width="9.7109375" style="58" customWidth="1"/>
    <col min="5897" max="6133" width="9.140625" style="58"/>
    <col min="6134" max="6134" width="23.7109375" style="58" customWidth="1"/>
    <col min="6135" max="6152" width="9.7109375" style="58" customWidth="1"/>
    <col min="6153" max="6389" width="9.140625" style="58"/>
    <col min="6390" max="6390" width="23.7109375" style="58" customWidth="1"/>
    <col min="6391" max="6408" width="9.7109375" style="58" customWidth="1"/>
    <col min="6409" max="6645" width="9.140625" style="58"/>
    <col min="6646" max="6646" width="23.7109375" style="58" customWidth="1"/>
    <col min="6647" max="6664" width="9.7109375" style="58" customWidth="1"/>
    <col min="6665" max="6901" width="9.140625" style="58"/>
    <col min="6902" max="6902" width="23.7109375" style="58" customWidth="1"/>
    <col min="6903" max="6920" width="9.7109375" style="58" customWidth="1"/>
    <col min="6921" max="7157" width="9.140625" style="58"/>
    <col min="7158" max="7158" width="23.7109375" style="58" customWidth="1"/>
    <col min="7159" max="7176" width="9.7109375" style="58" customWidth="1"/>
    <col min="7177" max="7413" width="9.140625" style="58"/>
    <col min="7414" max="7414" width="23.7109375" style="58" customWidth="1"/>
    <col min="7415" max="7432" width="9.7109375" style="58" customWidth="1"/>
    <col min="7433" max="7669" width="9.140625" style="58"/>
    <col min="7670" max="7670" width="23.7109375" style="58" customWidth="1"/>
    <col min="7671" max="7688" width="9.7109375" style="58" customWidth="1"/>
    <col min="7689" max="7925" width="9.140625" style="58"/>
    <col min="7926" max="7926" width="23.7109375" style="58" customWidth="1"/>
    <col min="7927" max="7944" width="9.7109375" style="58" customWidth="1"/>
    <col min="7945" max="8181" width="9.140625" style="58"/>
    <col min="8182" max="8182" width="23.7109375" style="58" customWidth="1"/>
    <col min="8183" max="8200" width="9.7109375" style="58" customWidth="1"/>
    <col min="8201" max="8437" width="9.140625" style="58"/>
    <col min="8438" max="8438" width="23.7109375" style="58" customWidth="1"/>
    <col min="8439" max="8456" width="9.7109375" style="58" customWidth="1"/>
    <col min="8457" max="8693" width="9.140625" style="58"/>
    <col min="8694" max="8694" width="23.7109375" style="58" customWidth="1"/>
    <col min="8695" max="8712" width="9.7109375" style="58" customWidth="1"/>
    <col min="8713" max="8949" width="9.140625" style="58"/>
    <col min="8950" max="8950" width="23.7109375" style="58" customWidth="1"/>
    <col min="8951" max="8968" width="9.7109375" style="58" customWidth="1"/>
    <col min="8969" max="9205" width="9.140625" style="58"/>
    <col min="9206" max="9206" width="23.7109375" style="58" customWidth="1"/>
    <col min="9207" max="9224" width="9.7109375" style="58" customWidth="1"/>
    <col min="9225" max="9461" width="9.140625" style="58"/>
    <col min="9462" max="9462" width="23.7109375" style="58" customWidth="1"/>
    <col min="9463" max="9480" width="9.7109375" style="58" customWidth="1"/>
    <col min="9481" max="9717" width="9.140625" style="58"/>
    <col min="9718" max="9718" width="23.7109375" style="58" customWidth="1"/>
    <col min="9719" max="9736" width="9.7109375" style="58" customWidth="1"/>
    <col min="9737" max="9973" width="9.140625" style="58"/>
    <col min="9974" max="9974" width="23.7109375" style="58" customWidth="1"/>
    <col min="9975" max="9992" width="9.7109375" style="58" customWidth="1"/>
    <col min="9993" max="10229" width="9.140625" style="58"/>
    <col min="10230" max="10230" width="23.7109375" style="58" customWidth="1"/>
    <col min="10231" max="10248" width="9.7109375" style="58" customWidth="1"/>
    <col min="10249" max="10485" width="9.140625" style="58"/>
    <col min="10486" max="10486" width="23.7109375" style="58" customWidth="1"/>
    <col min="10487" max="10504" width="9.7109375" style="58" customWidth="1"/>
    <col min="10505" max="10741" width="9.140625" style="58"/>
    <col min="10742" max="10742" width="23.7109375" style="58" customWidth="1"/>
    <col min="10743" max="10760" width="9.7109375" style="58" customWidth="1"/>
    <col min="10761" max="10997" width="9.140625" style="58"/>
    <col min="10998" max="10998" width="23.7109375" style="58" customWidth="1"/>
    <col min="10999" max="11016" width="9.7109375" style="58" customWidth="1"/>
    <col min="11017" max="11253" width="9.140625" style="58"/>
    <col min="11254" max="11254" width="23.7109375" style="58" customWidth="1"/>
    <col min="11255" max="11272" width="9.7109375" style="58" customWidth="1"/>
    <col min="11273" max="11509" width="9.140625" style="58"/>
    <col min="11510" max="11510" width="23.7109375" style="58" customWidth="1"/>
    <col min="11511" max="11528" width="9.7109375" style="58" customWidth="1"/>
    <col min="11529" max="11765" width="9.140625" style="58"/>
    <col min="11766" max="11766" width="23.7109375" style="58" customWidth="1"/>
    <col min="11767" max="11784" width="9.7109375" style="58" customWidth="1"/>
    <col min="11785" max="12021" width="9.140625" style="58"/>
    <col min="12022" max="12022" width="23.7109375" style="58" customWidth="1"/>
    <col min="12023" max="12040" width="9.7109375" style="58" customWidth="1"/>
    <col min="12041" max="12277" width="9.140625" style="58"/>
    <col min="12278" max="12278" width="23.7109375" style="58" customWidth="1"/>
    <col min="12279" max="12296" width="9.7109375" style="58" customWidth="1"/>
    <col min="12297" max="12533" width="9.140625" style="58"/>
    <col min="12534" max="12534" width="23.7109375" style="58" customWidth="1"/>
    <col min="12535" max="12552" width="9.7109375" style="58" customWidth="1"/>
    <col min="12553" max="12789" width="9.140625" style="58"/>
    <col min="12790" max="12790" width="23.7109375" style="58" customWidth="1"/>
    <col min="12791" max="12808" width="9.7109375" style="58" customWidth="1"/>
    <col min="12809" max="13045" width="9.140625" style="58"/>
    <col min="13046" max="13046" width="23.7109375" style="58" customWidth="1"/>
    <col min="13047" max="13064" width="9.7109375" style="58" customWidth="1"/>
    <col min="13065" max="13301" width="9.140625" style="58"/>
    <col min="13302" max="13302" width="23.7109375" style="58" customWidth="1"/>
    <col min="13303" max="13320" width="9.7109375" style="58" customWidth="1"/>
    <col min="13321" max="13557" width="9.140625" style="58"/>
    <col min="13558" max="13558" width="23.7109375" style="58" customWidth="1"/>
    <col min="13559" max="13576" width="9.7109375" style="58" customWidth="1"/>
    <col min="13577" max="13813" width="9.140625" style="58"/>
    <col min="13814" max="13814" width="23.7109375" style="58" customWidth="1"/>
    <col min="13815" max="13832" width="9.7109375" style="58" customWidth="1"/>
    <col min="13833" max="14069" width="9.140625" style="58"/>
    <col min="14070" max="14070" width="23.7109375" style="58" customWidth="1"/>
    <col min="14071" max="14088" width="9.7109375" style="58" customWidth="1"/>
    <col min="14089" max="14325" width="9.140625" style="58"/>
    <col min="14326" max="14326" width="23.7109375" style="58" customWidth="1"/>
    <col min="14327" max="14344" width="9.7109375" style="58" customWidth="1"/>
    <col min="14345" max="14581" width="9.140625" style="58"/>
    <col min="14582" max="14582" width="23.7109375" style="58" customWidth="1"/>
    <col min="14583" max="14600" width="9.7109375" style="58" customWidth="1"/>
    <col min="14601" max="14837" width="9.140625" style="58"/>
    <col min="14838" max="14838" width="23.7109375" style="58" customWidth="1"/>
    <col min="14839" max="14856" width="9.7109375" style="58" customWidth="1"/>
    <col min="14857" max="15093" width="9.140625" style="58"/>
    <col min="15094" max="15094" width="23.7109375" style="58" customWidth="1"/>
    <col min="15095" max="15112" width="9.7109375" style="58" customWidth="1"/>
    <col min="15113" max="15349" width="9.140625" style="58"/>
    <col min="15350" max="15350" width="23.7109375" style="58" customWidth="1"/>
    <col min="15351" max="15368" width="9.7109375" style="58" customWidth="1"/>
    <col min="15369" max="15605" width="9.140625" style="58"/>
    <col min="15606" max="15606" width="23.7109375" style="58" customWidth="1"/>
    <col min="15607" max="15624" width="9.7109375" style="58" customWidth="1"/>
    <col min="15625" max="15861" width="9.140625" style="58"/>
    <col min="15862" max="15862" width="23.7109375" style="58" customWidth="1"/>
    <col min="15863" max="15880" width="9.7109375" style="58" customWidth="1"/>
    <col min="15881" max="16117" width="9.140625" style="58"/>
    <col min="16118" max="16118" width="23.7109375" style="58" customWidth="1"/>
    <col min="16119" max="16136" width="9.7109375" style="58" customWidth="1"/>
    <col min="16137" max="16384" width="9.140625" style="58"/>
  </cols>
  <sheetData>
    <row r="1" spans="1:8" s="55" customFormat="1">
      <c r="A1" s="77"/>
      <c r="B1" s="158" t="s">
        <v>278</v>
      </c>
      <c r="C1" s="158"/>
      <c r="D1" s="158"/>
      <c r="E1" s="158"/>
      <c r="F1" s="158"/>
      <c r="G1" s="158"/>
      <c r="H1" s="159"/>
    </row>
    <row r="2" spans="1:8" ht="15" customHeight="1">
      <c r="B2" s="56"/>
      <c r="C2" s="57"/>
      <c r="D2" s="57"/>
      <c r="E2" s="57"/>
      <c r="F2" s="57"/>
      <c r="G2" s="57"/>
      <c r="H2" s="57"/>
    </row>
    <row r="3" spans="1:8" s="59" customFormat="1" ht="20.100000000000001" customHeight="1">
      <c r="A3" s="78"/>
      <c r="B3" s="160" t="s">
        <v>150</v>
      </c>
      <c r="C3" s="162" t="s">
        <v>279</v>
      </c>
      <c r="D3" s="163"/>
      <c r="E3" s="163"/>
      <c r="F3" s="163"/>
      <c r="G3" s="163"/>
      <c r="H3" s="164"/>
    </row>
    <row r="4" spans="1:8" s="59" customFormat="1" ht="20.100000000000001" customHeight="1">
      <c r="A4" s="79"/>
      <c r="B4" s="161"/>
      <c r="C4" s="60">
        <v>2011</v>
      </c>
      <c r="D4" s="60">
        <v>2012</v>
      </c>
      <c r="E4" s="60">
        <v>2013</v>
      </c>
      <c r="F4" s="60">
        <v>2014</v>
      </c>
      <c r="G4" s="60">
        <v>2015</v>
      </c>
      <c r="H4" s="60">
        <v>2016</v>
      </c>
    </row>
    <row r="5" spans="1:8" ht="15" customHeight="1">
      <c r="A5" s="80">
        <v>1</v>
      </c>
      <c r="B5" s="61" t="s">
        <v>0</v>
      </c>
      <c r="C5" s="62">
        <v>554055</v>
      </c>
      <c r="D5" s="62">
        <v>584100</v>
      </c>
      <c r="E5" s="62">
        <v>627381</v>
      </c>
      <c r="F5" s="62">
        <v>679850</v>
      </c>
      <c r="G5" s="64">
        <v>752118</v>
      </c>
      <c r="H5" s="64" t="s">
        <v>156</v>
      </c>
    </row>
    <row r="6" spans="1:8" ht="15" customHeight="1">
      <c r="A6" s="80">
        <v>2</v>
      </c>
      <c r="B6" s="61" t="s">
        <v>1</v>
      </c>
      <c r="C6" s="62">
        <v>564565</v>
      </c>
      <c r="D6" s="62">
        <v>599060</v>
      </c>
      <c r="E6" s="62">
        <v>656133</v>
      </c>
      <c r="F6" s="62">
        <v>699267</v>
      </c>
      <c r="G6" s="64">
        <v>775189</v>
      </c>
      <c r="H6" s="64" t="s">
        <v>159</v>
      </c>
    </row>
    <row r="7" spans="1:8" ht="15" customHeight="1">
      <c r="A7" s="80">
        <v>3</v>
      </c>
      <c r="B7" s="61" t="s">
        <v>2</v>
      </c>
      <c r="C7" s="62">
        <v>640348</v>
      </c>
      <c r="D7" s="62">
        <v>681391</v>
      </c>
      <c r="E7" s="62">
        <v>757809</v>
      </c>
      <c r="F7" s="62">
        <v>812980</v>
      </c>
      <c r="G7" s="64">
        <v>894703</v>
      </c>
      <c r="H7" s="64" t="s">
        <v>162</v>
      </c>
    </row>
    <row r="8" spans="1:8" ht="15" customHeight="1">
      <c r="A8" s="80">
        <v>4</v>
      </c>
      <c r="B8" s="61" t="s">
        <v>3</v>
      </c>
      <c r="C8" s="62">
        <v>754634</v>
      </c>
      <c r="D8" s="62">
        <v>836550</v>
      </c>
      <c r="E8" s="62">
        <v>879801</v>
      </c>
      <c r="F8" s="62">
        <v>915106</v>
      </c>
      <c r="G8" s="64">
        <v>1005509</v>
      </c>
      <c r="H8" s="64" t="s">
        <v>165</v>
      </c>
    </row>
    <row r="9" spans="1:8" ht="15" customHeight="1">
      <c r="A9" s="80">
        <v>5</v>
      </c>
      <c r="B9" s="61" t="s">
        <v>4</v>
      </c>
      <c r="C9" s="62">
        <v>586786</v>
      </c>
      <c r="D9" s="62">
        <v>623378</v>
      </c>
      <c r="E9" s="62">
        <v>682409</v>
      </c>
      <c r="F9" s="62">
        <v>721001</v>
      </c>
      <c r="G9" s="64">
        <v>840696</v>
      </c>
      <c r="H9" s="64" t="s">
        <v>168</v>
      </c>
    </row>
    <row r="10" spans="1:8" ht="15" customHeight="1">
      <c r="A10" s="80">
        <v>6</v>
      </c>
      <c r="B10" s="61" t="s">
        <v>5</v>
      </c>
      <c r="C10" s="62">
        <v>519312</v>
      </c>
      <c r="D10" s="62">
        <v>598062</v>
      </c>
      <c r="E10" s="62">
        <v>643332</v>
      </c>
      <c r="F10" s="62">
        <v>730600</v>
      </c>
      <c r="G10" s="64">
        <v>731429</v>
      </c>
      <c r="H10" s="64" t="s">
        <v>171</v>
      </c>
    </row>
    <row r="11" spans="1:8" ht="15" customHeight="1">
      <c r="A11" s="80">
        <v>7</v>
      </c>
      <c r="B11" s="61" t="s">
        <v>6</v>
      </c>
      <c r="C11" s="62">
        <v>532692</v>
      </c>
      <c r="D11" s="62">
        <v>565559</v>
      </c>
      <c r="E11" s="62">
        <v>654451</v>
      </c>
      <c r="F11" s="62">
        <v>705831</v>
      </c>
      <c r="G11" s="64">
        <v>811077</v>
      </c>
      <c r="H11" s="64" t="s">
        <v>174</v>
      </c>
    </row>
    <row r="12" spans="1:8" ht="15" customHeight="1">
      <c r="A12" s="80">
        <v>8</v>
      </c>
      <c r="B12" s="61" t="s">
        <v>7</v>
      </c>
      <c r="C12" s="62">
        <v>490180</v>
      </c>
      <c r="D12" s="62">
        <v>517710</v>
      </c>
      <c r="E12" s="62">
        <v>573634</v>
      </c>
      <c r="F12" s="62">
        <v>628510</v>
      </c>
      <c r="G12" s="64">
        <v>741206</v>
      </c>
      <c r="H12" s="64" t="s">
        <v>177</v>
      </c>
    </row>
    <row r="13" spans="1:8" ht="15" customHeight="1">
      <c r="A13" s="80">
        <v>9</v>
      </c>
      <c r="B13" s="61" t="s">
        <v>178</v>
      </c>
      <c r="C13" s="62">
        <v>736645</v>
      </c>
      <c r="D13" s="62">
        <v>818697</v>
      </c>
      <c r="E13" s="62">
        <v>939726</v>
      </c>
      <c r="F13" s="62">
        <v>1047711</v>
      </c>
      <c r="G13" s="64">
        <v>1118101</v>
      </c>
      <c r="H13" s="64" t="s">
        <v>181</v>
      </c>
    </row>
    <row r="14" spans="1:8" ht="15" customHeight="1">
      <c r="A14" s="80">
        <v>10</v>
      </c>
      <c r="B14" s="61" t="s">
        <v>182</v>
      </c>
      <c r="C14" s="62">
        <v>904790</v>
      </c>
      <c r="D14" s="62">
        <v>997793</v>
      </c>
      <c r="E14" s="62">
        <v>1100265</v>
      </c>
      <c r="F14" s="62">
        <v>1271562</v>
      </c>
      <c r="G14" s="64">
        <v>1344712</v>
      </c>
      <c r="H14" s="64" t="s">
        <v>185</v>
      </c>
    </row>
    <row r="15" spans="1:8" ht="15" customHeight="1">
      <c r="A15" s="80">
        <v>11</v>
      </c>
      <c r="B15" s="61" t="s">
        <v>10</v>
      </c>
      <c r="C15" s="62">
        <v>1355688</v>
      </c>
      <c r="D15" s="62">
        <v>1403098</v>
      </c>
      <c r="E15" s="62">
        <v>1528429</v>
      </c>
      <c r="F15" s="62">
        <v>1708275</v>
      </c>
      <c r="G15" s="64">
        <v>1773431</v>
      </c>
      <c r="H15" s="64" t="s">
        <v>188</v>
      </c>
    </row>
    <row r="16" spans="1:8" ht="15" customHeight="1">
      <c r="A16" s="80">
        <v>12</v>
      </c>
      <c r="B16" s="61" t="s">
        <v>11</v>
      </c>
      <c r="C16" s="62">
        <v>608708</v>
      </c>
      <c r="D16" s="62">
        <v>651026</v>
      </c>
      <c r="E16" s="62">
        <v>726828</v>
      </c>
      <c r="F16" s="62">
        <v>793816</v>
      </c>
      <c r="G16" s="64">
        <v>896895</v>
      </c>
      <c r="H16" s="64" t="s">
        <v>191</v>
      </c>
    </row>
    <row r="17" spans="1:8" ht="15" customHeight="1">
      <c r="A17" s="80">
        <v>13</v>
      </c>
      <c r="B17" s="61" t="s">
        <v>192</v>
      </c>
      <c r="C17" s="62">
        <v>463907</v>
      </c>
      <c r="D17" s="62">
        <v>502220</v>
      </c>
      <c r="E17" s="62">
        <v>559713</v>
      </c>
      <c r="F17" s="62">
        <v>626045</v>
      </c>
      <c r="G17" s="64">
        <v>695856</v>
      </c>
      <c r="H17" s="64" t="s">
        <v>195</v>
      </c>
    </row>
    <row r="18" spans="1:8" ht="15" customHeight="1">
      <c r="A18" s="80">
        <v>14</v>
      </c>
      <c r="B18" s="61" t="s">
        <v>196</v>
      </c>
      <c r="C18" s="62">
        <v>625043</v>
      </c>
      <c r="D18" s="62">
        <v>700296</v>
      </c>
      <c r="E18" s="62">
        <v>777409</v>
      </c>
      <c r="F18" s="62">
        <v>780346</v>
      </c>
      <c r="G18" s="64">
        <v>928602</v>
      </c>
      <c r="H18" s="64" t="s">
        <v>199</v>
      </c>
    </row>
    <row r="19" spans="1:8" ht="15" customHeight="1">
      <c r="A19" s="80">
        <v>15</v>
      </c>
      <c r="B19" s="61" t="s">
        <v>200</v>
      </c>
      <c r="C19" s="62">
        <v>486426</v>
      </c>
      <c r="D19" s="62">
        <v>498094</v>
      </c>
      <c r="E19" s="62">
        <v>571752</v>
      </c>
      <c r="F19" s="62">
        <v>659839</v>
      </c>
      <c r="G19" s="64">
        <v>830472</v>
      </c>
      <c r="H19" s="64" t="s">
        <v>203</v>
      </c>
    </row>
    <row r="20" spans="1:8" ht="15" customHeight="1">
      <c r="A20" s="80">
        <v>16</v>
      </c>
      <c r="B20" s="61" t="s">
        <v>15</v>
      </c>
      <c r="C20" s="62">
        <v>693987</v>
      </c>
      <c r="D20" s="62">
        <v>719447</v>
      </c>
      <c r="E20" s="62">
        <v>799876</v>
      </c>
      <c r="F20" s="62">
        <v>900764</v>
      </c>
      <c r="G20" s="64">
        <v>1032346</v>
      </c>
      <c r="H20" s="64" t="s">
        <v>206</v>
      </c>
    </row>
    <row r="21" spans="1:8" ht="15" customHeight="1">
      <c r="A21" s="80">
        <v>17</v>
      </c>
      <c r="B21" s="61" t="s">
        <v>16</v>
      </c>
      <c r="C21" s="62">
        <v>785622</v>
      </c>
      <c r="D21" s="62">
        <v>885942</v>
      </c>
      <c r="E21" s="62">
        <v>1008900</v>
      </c>
      <c r="F21" s="62">
        <v>1077879</v>
      </c>
      <c r="G21" s="64">
        <v>1045145</v>
      </c>
      <c r="H21" s="64" t="s">
        <v>209</v>
      </c>
    </row>
    <row r="22" spans="1:8" ht="15" customHeight="1">
      <c r="A22" s="80">
        <v>18</v>
      </c>
      <c r="B22" s="61" t="s">
        <v>210</v>
      </c>
      <c r="C22" s="62">
        <v>444630</v>
      </c>
      <c r="D22" s="62">
        <v>484661</v>
      </c>
      <c r="E22" s="62">
        <v>547748</v>
      </c>
      <c r="F22" s="62">
        <v>636019</v>
      </c>
      <c r="G22" s="64">
        <v>668499</v>
      </c>
      <c r="H22" s="64" t="s">
        <v>213</v>
      </c>
    </row>
    <row r="23" spans="1:8" ht="15" customHeight="1">
      <c r="A23" s="80">
        <v>19</v>
      </c>
      <c r="B23" s="61" t="s">
        <v>214</v>
      </c>
      <c r="C23" s="62">
        <v>384025</v>
      </c>
      <c r="D23" s="62">
        <v>397111</v>
      </c>
      <c r="E23" s="62">
        <v>432053</v>
      </c>
      <c r="F23" s="62">
        <v>493088</v>
      </c>
      <c r="G23" s="64">
        <v>533891</v>
      </c>
      <c r="H23" s="64" t="s">
        <v>217</v>
      </c>
    </row>
    <row r="24" spans="1:8" ht="15" customHeight="1">
      <c r="A24" s="80">
        <v>20</v>
      </c>
      <c r="B24" s="61" t="s">
        <v>19</v>
      </c>
      <c r="C24" s="62">
        <v>586732</v>
      </c>
      <c r="D24" s="62">
        <v>613273</v>
      </c>
      <c r="E24" s="62">
        <v>672211</v>
      </c>
      <c r="F24" s="62">
        <v>786711</v>
      </c>
      <c r="G24" s="64">
        <v>783050</v>
      </c>
      <c r="H24" s="64" t="s">
        <v>220</v>
      </c>
    </row>
    <row r="25" spans="1:8" ht="15" customHeight="1">
      <c r="A25" s="80">
        <v>21</v>
      </c>
      <c r="B25" s="61" t="s">
        <v>20</v>
      </c>
      <c r="C25" s="62">
        <v>642867</v>
      </c>
      <c r="D25" s="62">
        <v>699727</v>
      </c>
      <c r="E25" s="62">
        <v>784864</v>
      </c>
      <c r="F25" s="62">
        <v>900699</v>
      </c>
      <c r="G25" s="64">
        <v>920786</v>
      </c>
      <c r="H25" s="64" t="s">
        <v>223</v>
      </c>
    </row>
    <row r="26" spans="1:8" ht="15" customHeight="1">
      <c r="A26" s="80">
        <v>22</v>
      </c>
      <c r="B26" s="61" t="s">
        <v>21</v>
      </c>
      <c r="C26" s="62">
        <v>699417</v>
      </c>
      <c r="D26" s="62">
        <v>751833</v>
      </c>
      <c r="E26" s="62">
        <v>813926</v>
      </c>
      <c r="F26" s="62">
        <v>880425</v>
      </c>
      <c r="G26" s="64">
        <v>956156</v>
      </c>
      <c r="H26" s="64" t="s">
        <v>226</v>
      </c>
    </row>
    <row r="27" spans="1:8" ht="15" customHeight="1">
      <c r="A27" s="80">
        <v>23</v>
      </c>
      <c r="B27" s="61" t="s">
        <v>22</v>
      </c>
      <c r="C27" s="62">
        <v>894044</v>
      </c>
      <c r="D27" s="62">
        <v>949152</v>
      </c>
      <c r="E27" s="62">
        <v>1065917</v>
      </c>
      <c r="F27" s="62">
        <v>1127400</v>
      </c>
      <c r="G27" s="64">
        <v>1193642</v>
      </c>
      <c r="H27" s="64" t="s">
        <v>229</v>
      </c>
    </row>
    <row r="28" spans="1:8" ht="15" customHeight="1">
      <c r="A28" s="80">
        <v>24</v>
      </c>
      <c r="B28" s="61" t="s">
        <v>280</v>
      </c>
      <c r="C28" s="65" t="s">
        <v>231</v>
      </c>
      <c r="D28" s="65" t="s">
        <v>231</v>
      </c>
      <c r="E28" s="65" t="s">
        <v>231</v>
      </c>
      <c r="F28" s="65" t="s">
        <v>231</v>
      </c>
      <c r="G28" s="64">
        <v>1044605</v>
      </c>
      <c r="H28" s="64" t="s">
        <v>234</v>
      </c>
    </row>
    <row r="29" spans="1:8" ht="15" customHeight="1">
      <c r="A29" s="80">
        <v>25</v>
      </c>
      <c r="B29" s="61" t="s">
        <v>235</v>
      </c>
      <c r="C29" s="62">
        <v>617669</v>
      </c>
      <c r="D29" s="62">
        <v>686099</v>
      </c>
      <c r="E29" s="62">
        <v>755755</v>
      </c>
      <c r="F29" s="62">
        <v>795035</v>
      </c>
      <c r="G29" s="64">
        <v>820426</v>
      </c>
      <c r="H29" s="64" t="s">
        <v>238</v>
      </c>
    </row>
    <row r="30" spans="1:8" ht="15" customHeight="1">
      <c r="A30" s="80">
        <v>26</v>
      </c>
      <c r="B30" s="61" t="s">
        <v>239</v>
      </c>
      <c r="C30" s="62">
        <v>539076</v>
      </c>
      <c r="D30" s="62">
        <v>584341</v>
      </c>
      <c r="E30" s="62">
        <v>648554</v>
      </c>
      <c r="F30" s="62">
        <v>700073</v>
      </c>
      <c r="G30" s="64">
        <v>760612</v>
      </c>
      <c r="H30" s="64" t="s">
        <v>242</v>
      </c>
    </row>
    <row r="31" spans="1:8" ht="15" customHeight="1">
      <c r="A31" s="80">
        <v>27</v>
      </c>
      <c r="B31" s="61" t="s">
        <v>243</v>
      </c>
      <c r="C31" s="62">
        <v>506323</v>
      </c>
      <c r="D31" s="62">
        <v>553324</v>
      </c>
      <c r="E31" s="62">
        <v>599462</v>
      </c>
      <c r="F31" s="62">
        <v>644298</v>
      </c>
      <c r="G31" s="64">
        <v>746767</v>
      </c>
      <c r="H31" s="64" t="s">
        <v>246</v>
      </c>
    </row>
    <row r="32" spans="1:8" ht="15" customHeight="1">
      <c r="A32" s="80">
        <v>28</v>
      </c>
      <c r="B32" s="61" t="s">
        <v>27</v>
      </c>
      <c r="C32" s="62">
        <v>480285</v>
      </c>
      <c r="D32" s="62">
        <v>531498</v>
      </c>
      <c r="E32" s="62">
        <v>566489</v>
      </c>
      <c r="F32" s="62">
        <v>600621</v>
      </c>
      <c r="G32" s="64">
        <v>673488</v>
      </c>
      <c r="H32" s="64" t="s">
        <v>249</v>
      </c>
    </row>
    <row r="33" spans="1:8" ht="15" customHeight="1">
      <c r="A33" s="80">
        <v>29</v>
      </c>
      <c r="B33" s="61" t="s">
        <v>28</v>
      </c>
      <c r="C33" s="62">
        <v>516247</v>
      </c>
      <c r="D33" s="62">
        <v>542220</v>
      </c>
      <c r="E33" s="62">
        <v>580271</v>
      </c>
      <c r="F33" s="62">
        <v>644011</v>
      </c>
      <c r="G33" s="64">
        <v>667401</v>
      </c>
      <c r="H33" s="64" t="s">
        <v>252</v>
      </c>
    </row>
    <row r="34" spans="1:8" ht="15" customHeight="1">
      <c r="A34" s="80">
        <v>30</v>
      </c>
      <c r="B34" s="61" t="s">
        <v>29</v>
      </c>
      <c r="C34" s="62">
        <v>381790</v>
      </c>
      <c r="D34" s="62">
        <v>416912</v>
      </c>
      <c r="E34" s="62">
        <v>476458</v>
      </c>
      <c r="F34" s="62">
        <v>518724</v>
      </c>
      <c r="G34" s="64">
        <v>615491</v>
      </c>
      <c r="H34" s="64" t="s">
        <v>255</v>
      </c>
    </row>
    <row r="35" spans="1:8" ht="15" customHeight="1">
      <c r="A35" s="80">
        <v>31</v>
      </c>
      <c r="B35" s="61" t="s">
        <v>30</v>
      </c>
      <c r="C35" s="62">
        <v>564711</v>
      </c>
      <c r="D35" s="62">
        <v>597163</v>
      </c>
      <c r="E35" s="62">
        <v>649515</v>
      </c>
      <c r="F35" s="62">
        <v>748665</v>
      </c>
      <c r="G35" s="64">
        <v>794355</v>
      </c>
      <c r="H35" s="64" t="s">
        <v>258</v>
      </c>
    </row>
    <row r="36" spans="1:8" ht="15" customHeight="1">
      <c r="A36" s="80">
        <v>32</v>
      </c>
      <c r="B36" s="61" t="s">
        <v>31</v>
      </c>
      <c r="C36" s="62">
        <v>529906</v>
      </c>
      <c r="D36" s="62">
        <v>562421</v>
      </c>
      <c r="E36" s="62">
        <v>608016</v>
      </c>
      <c r="F36" s="62">
        <v>702390</v>
      </c>
      <c r="G36" s="64">
        <v>789896</v>
      </c>
      <c r="H36" s="64" t="s">
        <v>261</v>
      </c>
    </row>
    <row r="37" spans="1:8" ht="15" customHeight="1">
      <c r="A37" s="80">
        <v>33</v>
      </c>
      <c r="B37" s="61" t="s">
        <v>32</v>
      </c>
      <c r="C37" s="62">
        <v>750381</v>
      </c>
      <c r="D37" s="62">
        <v>700639</v>
      </c>
      <c r="E37" s="62">
        <v>806825</v>
      </c>
      <c r="F37" s="62">
        <v>902298</v>
      </c>
      <c r="G37" s="64">
        <v>1030232</v>
      </c>
      <c r="H37" s="64" t="s">
        <v>264</v>
      </c>
    </row>
    <row r="38" spans="1:8" ht="15" customHeight="1">
      <c r="A38" s="80">
        <v>34</v>
      </c>
      <c r="B38" s="61" t="s">
        <v>33</v>
      </c>
      <c r="C38" s="62">
        <v>556491</v>
      </c>
      <c r="D38" s="62">
        <v>602751</v>
      </c>
      <c r="E38" s="62">
        <v>675911</v>
      </c>
      <c r="F38" s="62">
        <v>700025</v>
      </c>
      <c r="G38" s="64">
        <v>829753</v>
      </c>
      <c r="H38" s="64" t="s">
        <v>267</v>
      </c>
    </row>
    <row r="39" spans="1:8" ht="15" customHeight="1">
      <c r="B39" s="71"/>
      <c r="C39" s="73"/>
      <c r="D39" s="73"/>
      <c r="E39" s="71"/>
      <c r="F39" s="71"/>
      <c r="G39" s="71"/>
      <c r="H39" s="71"/>
    </row>
  </sheetData>
  <mergeCells count="3">
    <mergeCell ref="B1:H1"/>
    <mergeCell ref="B3:B4"/>
    <mergeCell ref="C3:H3"/>
  </mergeCell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G37"/>
  <sheetViews>
    <sheetView workbookViewId="0">
      <selection activeCell="C4" sqref="C4"/>
    </sheetView>
  </sheetViews>
  <sheetFormatPr defaultRowHeight="15"/>
  <cols>
    <col min="2" max="2" width="23" bestFit="1" customWidth="1"/>
    <col min="3" max="3" width="9.140625" bestFit="1" customWidth="1"/>
    <col min="4" max="7" width="9.28515625" bestFit="1" customWidth="1"/>
  </cols>
  <sheetData>
    <row r="2" spans="1:7">
      <c r="A2" s="78"/>
      <c r="B2" s="160" t="s">
        <v>150</v>
      </c>
      <c r="C2" s="165" t="s">
        <v>753</v>
      </c>
      <c r="D2" s="150"/>
      <c r="E2" s="150"/>
      <c r="F2" s="150"/>
      <c r="G2" s="150"/>
    </row>
    <row r="3" spans="1:7">
      <c r="A3" s="79"/>
      <c r="B3" s="161"/>
      <c r="C3" s="4">
        <v>2012</v>
      </c>
      <c r="D3" s="4">
        <v>2013</v>
      </c>
      <c r="E3" s="4">
        <v>2014</v>
      </c>
      <c r="F3" s="4">
        <v>2015</v>
      </c>
      <c r="G3" s="4">
        <v>2016</v>
      </c>
    </row>
    <row r="4" spans="1:7">
      <c r="A4" s="80">
        <v>1</v>
      </c>
      <c r="B4" s="61" t="s">
        <v>0</v>
      </c>
      <c r="C4" s="1">
        <v>172272.80000000002</v>
      </c>
      <c r="D4" s="1">
        <v>94167.099999999977</v>
      </c>
      <c r="E4" s="1">
        <v>31132.5</v>
      </c>
      <c r="F4" s="1">
        <v>21189.100000000002</v>
      </c>
      <c r="G4" s="1">
        <v>134505</v>
      </c>
    </row>
    <row r="5" spans="1:7">
      <c r="A5" s="80">
        <v>2</v>
      </c>
      <c r="B5" s="61" t="s">
        <v>1</v>
      </c>
      <c r="C5" s="1">
        <v>645321.80000000005</v>
      </c>
      <c r="D5" s="1">
        <v>887451.89999999991</v>
      </c>
      <c r="E5" s="1">
        <v>550835.10000000009</v>
      </c>
      <c r="F5" s="1">
        <v>1246096.2</v>
      </c>
      <c r="G5" s="1">
        <v>1014654.0000000001</v>
      </c>
    </row>
    <row r="6" spans="1:7">
      <c r="A6" s="80">
        <v>3</v>
      </c>
      <c r="B6" s="61" t="s">
        <v>2</v>
      </c>
      <c r="C6" s="1">
        <v>75020.200000000012</v>
      </c>
      <c r="D6" s="1">
        <v>91362.400000000009</v>
      </c>
      <c r="E6" s="1">
        <v>112109.49999999999</v>
      </c>
      <c r="F6" s="1">
        <v>57133.399999999994</v>
      </c>
      <c r="G6" s="1">
        <v>79268.099999999991</v>
      </c>
    </row>
    <row r="7" spans="1:7">
      <c r="A7" s="80">
        <v>4</v>
      </c>
      <c r="B7" s="61" t="s">
        <v>3</v>
      </c>
      <c r="C7" s="1">
        <v>1152854.8999999999</v>
      </c>
      <c r="D7" s="1">
        <v>1304946.3999999997</v>
      </c>
      <c r="E7" s="1">
        <v>1369564.9000000001</v>
      </c>
      <c r="F7" s="1">
        <v>653394.69999999995</v>
      </c>
      <c r="G7" s="1">
        <v>869105.29999999993</v>
      </c>
    </row>
    <row r="8" spans="1:7">
      <c r="A8" s="80">
        <v>5</v>
      </c>
      <c r="B8" s="61" t="s">
        <v>4</v>
      </c>
      <c r="C8" s="1">
        <v>156321.79999999999</v>
      </c>
      <c r="D8" s="1">
        <v>34293.300000000003</v>
      </c>
      <c r="E8" s="1">
        <v>51446.399999999994</v>
      </c>
      <c r="F8" s="1">
        <v>107731.70000000001</v>
      </c>
      <c r="G8" s="1">
        <v>61015.1</v>
      </c>
    </row>
    <row r="9" spans="1:7">
      <c r="A9" s="80">
        <v>6</v>
      </c>
      <c r="B9" s="61" t="s">
        <v>5</v>
      </c>
      <c r="C9" s="1">
        <v>786448.5</v>
      </c>
      <c r="D9" s="1">
        <v>485918.20000000007</v>
      </c>
      <c r="E9" s="1">
        <v>1056515.4000000001</v>
      </c>
      <c r="F9" s="1">
        <v>645821.79999999993</v>
      </c>
      <c r="G9" s="1">
        <v>2793514.0999999996</v>
      </c>
    </row>
    <row r="10" spans="1:7">
      <c r="A10" s="80">
        <v>7</v>
      </c>
      <c r="B10" s="61" t="s">
        <v>6</v>
      </c>
      <c r="C10" s="1">
        <v>30431</v>
      </c>
      <c r="D10" s="1">
        <v>22323.599999999999</v>
      </c>
      <c r="E10" s="1">
        <v>19317.3</v>
      </c>
      <c r="F10" s="1">
        <v>20578.399999999998</v>
      </c>
      <c r="G10" s="1">
        <v>55740.200000000004</v>
      </c>
    </row>
    <row r="11" spans="1:7">
      <c r="A11" s="80">
        <v>8</v>
      </c>
      <c r="B11" s="61" t="s">
        <v>7</v>
      </c>
      <c r="C11" s="1">
        <v>114320.30000000002</v>
      </c>
      <c r="D11" s="1">
        <v>46763.200000000004</v>
      </c>
      <c r="E11" s="1">
        <v>156489.00000000003</v>
      </c>
      <c r="F11" s="1">
        <v>257726.2</v>
      </c>
      <c r="G11" s="1">
        <v>85706.7</v>
      </c>
    </row>
    <row r="12" spans="1:7">
      <c r="A12" s="80">
        <v>9</v>
      </c>
      <c r="B12" s="61" t="s">
        <v>178</v>
      </c>
      <c r="C12" s="1">
        <v>59183.4</v>
      </c>
      <c r="D12" s="1">
        <v>112392.6</v>
      </c>
      <c r="E12" s="1">
        <v>105043.79999999999</v>
      </c>
      <c r="F12" s="1">
        <v>82663.100000000006</v>
      </c>
      <c r="G12" s="1">
        <v>52737.100000000006</v>
      </c>
    </row>
    <row r="13" spans="1:7">
      <c r="A13" s="80">
        <v>10</v>
      </c>
      <c r="B13" s="61" t="s">
        <v>182</v>
      </c>
      <c r="C13" s="1">
        <v>537110.70000000007</v>
      </c>
      <c r="D13" s="1">
        <v>315730.09999999998</v>
      </c>
      <c r="E13" s="1">
        <v>392114.7</v>
      </c>
      <c r="F13" s="1">
        <v>640421.30000000005</v>
      </c>
      <c r="G13" s="1">
        <v>519077.69999999995</v>
      </c>
    </row>
    <row r="14" spans="1:7">
      <c r="A14" s="80">
        <v>11</v>
      </c>
      <c r="B14" s="61" t="s">
        <v>10</v>
      </c>
      <c r="C14" s="1">
        <v>4107720.7999999993</v>
      </c>
      <c r="D14" s="1">
        <v>2591127.6</v>
      </c>
      <c r="E14" s="1">
        <v>4509362.8</v>
      </c>
      <c r="F14" s="1">
        <v>3619392.5000000005</v>
      </c>
      <c r="G14" s="1">
        <v>3398222.1</v>
      </c>
    </row>
    <row r="15" spans="1:7">
      <c r="A15" s="80">
        <v>12</v>
      </c>
      <c r="B15" s="61" t="s">
        <v>11</v>
      </c>
      <c r="C15" s="1">
        <v>4210703.8</v>
      </c>
      <c r="D15" s="1">
        <v>7124880.700000002</v>
      </c>
      <c r="E15" s="1">
        <v>6561946.3999999985</v>
      </c>
      <c r="F15" s="1">
        <v>5738714.2999999989</v>
      </c>
      <c r="G15" s="1">
        <v>5470856.7000000011</v>
      </c>
    </row>
    <row r="16" spans="1:7">
      <c r="A16" s="80">
        <v>13</v>
      </c>
      <c r="B16" s="61" t="s">
        <v>192</v>
      </c>
      <c r="C16" s="1">
        <v>241512.59999999995</v>
      </c>
      <c r="D16" s="1">
        <v>464299.59999999992</v>
      </c>
      <c r="E16" s="1">
        <v>463360.6</v>
      </c>
      <c r="F16" s="1">
        <v>850397.60000000009</v>
      </c>
      <c r="G16" s="1">
        <v>1030795.9000000003</v>
      </c>
    </row>
    <row r="17" spans="1:7">
      <c r="A17" s="80">
        <v>14</v>
      </c>
      <c r="B17" s="61" t="s">
        <v>196</v>
      </c>
      <c r="C17" s="1">
        <v>84939.199999999997</v>
      </c>
      <c r="D17" s="1">
        <v>29578.499999999996</v>
      </c>
      <c r="E17" s="1">
        <v>64891.199999999997</v>
      </c>
      <c r="F17" s="1">
        <v>89105.799999999988</v>
      </c>
      <c r="G17" s="1">
        <v>19645.400000000001</v>
      </c>
    </row>
    <row r="18" spans="1:7">
      <c r="A18" s="80">
        <v>15</v>
      </c>
      <c r="B18" s="61" t="s">
        <v>200</v>
      </c>
      <c r="C18" s="1">
        <v>2298776.1999999997</v>
      </c>
      <c r="D18" s="1">
        <v>3396254.0999999996</v>
      </c>
      <c r="E18" s="1">
        <v>1802505.9</v>
      </c>
      <c r="F18" s="1">
        <v>2593377.3000000003</v>
      </c>
      <c r="G18" s="1">
        <v>1941034.5000000005</v>
      </c>
    </row>
    <row r="19" spans="1:7">
      <c r="A19" s="80">
        <v>16</v>
      </c>
      <c r="B19" s="61" t="s">
        <v>15</v>
      </c>
      <c r="C19" s="1">
        <v>2716263.7</v>
      </c>
      <c r="D19" s="1">
        <v>3720210.3</v>
      </c>
      <c r="E19" s="1">
        <v>2034627.1</v>
      </c>
      <c r="F19" s="1">
        <v>2541968.5</v>
      </c>
      <c r="G19" s="1">
        <v>2912062.1</v>
      </c>
    </row>
    <row r="20" spans="1:7">
      <c r="A20" s="80">
        <v>17</v>
      </c>
      <c r="B20" s="61" t="s">
        <v>16</v>
      </c>
      <c r="C20" s="1">
        <v>482037.8</v>
      </c>
      <c r="D20" s="1">
        <v>390856.1</v>
      </c>
      <c r="E20" s="1">
        <v>427163.3</v>
      </c>
      <c r="F20" s="1">
        <v>495846.69999999995</v>
      </c>
      <c r="G20" s="1">
        <v>450633.10000000003</v>
      </c>
    </row>
    <row r="21" spans="1:7">
      <c r="A21" s="80">
        <v>18</v>
      </c>
      <c r="B21" s="61" t="s">
        <v>210</v>
      </c>
      <c r="C21" s="1">
        <v>635790</v>
      </c>
      <c r="D21" s="1">
        <v>488164.1</v>
      </c>
      <c r="E21" s="1">
        <v>551131.19999999995</v>
      </c>
      <c r="F21" s="1">
        <v>699376.7</v>
      </c>
      <c r="G21" s="1">
        <v>439016.1</v>
      </c>
    </row>
    <row r="22" spans="1:7">
      <c r="A22" s="80">
        <v>19</v>
      </c>
      <c r="B22" s="61" t="s">
        <v>214</v>
      </c>
      <c r="C22" s="1">
        <v>8723.7000000000007</v>
      </c>
      <c r="D22" s="1">
        <v>9851.5</v>
      </c>
      <c r="E22" s="1">
        <v>15077.499999999998</v>
      </c>
      <c r="F22" s="1">
        <v>69852.900000000009</v>
      </c>
      <c r="G22" s="1">
        <v>58244.19999999999</v>
      </c>
    </row>
    <row r="23" spans="1:7">
      <c r="A23" s="80">
        <v>20</v>
      </c>
      <c r="B23" s="61" t="s">
        <v>19</v>
      </c>
      <c r="C23" s="1">
        <v>397534.80000000005</v>
      </c>
      <c r="D23" s="1">
        <v>649954.89999999991</v>
      </c>
      <c r="E23" s="1">
        <v>966108.19999999984</v>
      </c>
      <c r="F23" s="1">
        <v>1335716.9999999998</v>
      </c>
      <c r="G23" s="1">
        <v>630712.69999999995</v>
      </c>
    </row>
    <row r="24" spans="1:7">
      <c r="A24" s="80">
        <v>21</v>
      </c>
      <c r="B24" s="61" t="s">
        <v>20</v>
      </c>
      <c r="C24" s="1">
        <v>524738</v>
      </c>
      <c r="D24" s="1">
        <v>481564.50000000012</v>
      </c>
      <c r="E24" s="1">
        <v>951044.59999999986</v>
      </c>
      <c r="F24" s="1">
        <v>933570.29999999981</v>
      </c>
      <c r="G24" s="1">
        <v>408165.3</v>
      </c>
    </row>
    <row r="25" spans="1:7">
      <c r="A25" s="80">
        <v>22</v>
      </c>
      <c r="B25" s="61" t="s">
        <v>21</v>
      </c>
      <c r="C25" s="1">
        <v>272291.30000000005</v>
      </c>
      <c r="D25" s="1">
        <v>260619.30000000002</v>
      </c>
      <c r="E25" s="1">
        <v>502491.60000000003</v>
      </c>
      <c r="F25" s="1">
        <v>961205.50000000012</v>
      </c>
      <c r="G25" s="1">
        <v>249448.2</v>
      </c>
    </row>
    <row r="26" spans="1:7">
      <c r="A26" s="80">
        <v>23</v>
      </c>
      <c r="B26" s="61" t="s">
        <v>22</v>
      </c>
      <c r="C26" s="1">
        <v>1922182.3999999997</v>
      </c>
      <c r="D26" s="1">
        <v>1320051.3999999999</v>
      </c>
      <c r="E26" s="1">
        <v>2145665.1</v>
      </c>
      <c r="F26" s="1">
        <v>2381442.3000000003</v>
      </c>
      <c r="G26" s="1">
        <v>1139607.8</v>
      </c>
    </row>
    <row r="27" spans="1:7">
      <c r="A27" s="80">
        <v>24</v>
      </c>
      <c r="B27" s="61" t="s">
        <v>280</v>
      </c>
      <c r="C27" s="1">
        <v>91902.6</v>
      </c>
      <c r="D27" s="1">
        <v>61211.6</v>
      </c>
      <c r="E27" s="1">
        <v>108322.99999999999</v>
      </c>
      <c r="F27" s="1">
        <v>230919.6</v>
      </c>
      <c r="G27" s="1">
        <v>160813.20000000001</v>
      </c>
    </row>
    <row r="28" spans="1:7">
      <c r="A28" s="80">
        <v>25</v>
      </c>
      <c r="B28" s="61" t="s">
        <v>235</v>
      </c>
      <c r="C28" s="1">
        <v>46651.899999999994</v>
      </c>
      <c r="D28" s="1">
        <v>65706.299999999988</v>
      </c>
      <c r="E28" s="1">
        <v>98450.9</v>
      </c>
      <c r="F28" s="1">
        <v>87954.999999999985</v>
      </c>
      <c r="G28" s="1">
        <v>382805.29999999993</v>
      </c>
    </row>
    <row r="29" spans="1:7">
      <c r="A29" s="80">
        <v>26</v>
      </c>
      <c r="B29" s="61" t="s">
        <v>239</v>
      </c>
      <c r="C29" s="1">
        <v>806530.99999999988</v>
      </c>
      <c r="D29" s="1">
        <v>855027.9</v>
      </c>
      <c r="E29" s="1">
        <v>1494162.7</v>
      </c>
      <c r="F29" s="1">
        <v>1085164.0999999996</v>
      </c>
      <c r="G29" s="1">
        <v>1600338.0999999999</v>
      </c>
    </row>
    <row r="30" spans="1:7">
      <c r="A30" s="80">
        <v>27</v>
      </c>
      <c r="B30" s="61" t="s">
        <v>243</v>
      </c>
      <c r="C30" s="1">
        <v>582579.20000000007</v>
      </c>
      <c r="D30" s="1">
        <v>462775.8</v>
      </c>
      <c r="E30" s="1">
        <v>280927.7</v>
      </c>
      <c r="F30" s="1">
        <v>233346.5</v>
      </c>
      <c r="G30" s="1">
        <v>372466.59999999992</v>
      </c>
    </row>
    <row r="31" spans="1:7">
      <c r="A31" s="80">
        <v>28</v>
      </c>
      <c r="B31" s="61" t="s">
        <v>27</v>
      </c>
      <c r="C31" s="1">
        <v>35723.199999999997</v>
      </c>
      <c r="D31" s="1">
        <v>86418.1</v>
      </c>
      <c r="E31" s="1">
        <v>161797</v>
      </c>
      <c r="F31" s="1">
        <v>145009.5</v>
      </c>
      <c r="G31" s="1">
        <v>376107.3</v>
      </c>
    </row>
    <row r="32" spans="1:7">
      <c r="A32" s="80">
        <v>29</v>
      </c>
      <c r="B32" s="61" t="s">
        <v>28</v>
      </c>
      <c r="C32" s="1">
        <v>35314.600000000006</v>
      </c>
      <c r="D32" s="1">
        <v>25701.4</v>
      </c>
      <c r="E32" s="1">
        <v>4094.4</v>
      </c>
      <c r="F32" s="1">
        <v>6921.2999999999993</v>
      </c>
      <c r="G32" s="1">
        <v>12681.7</v>
      </c>
    </row>
    <row r="33" spans="1:7">
      <c r="A33" s="80">
        <v>30</v>
      </c>
      <c r="B33" s="61" t="s">
        <v>29</v>
      </c>
      <c r="C33" s="1">
        <v>228.5</v>
      </c>
      <c r="D33" s="1">
        <v>2518.6</v>
      </c>
      <c r="E33" s="1">
        <v>16232.2</v>
      </c>
      <c r="F33" s="1">
        <v>2026.6</v>
      </c>
      <c r="G33" s="1">
        <v>20632.5</v>
      </c>
    </row>
    <row r="34" spans="1:7">
      <c r="A34" s="80">
        <v>31</v>
      </c>
      <c r="B34" s="61" t="s">
        <v>30</v>
      </c>
      <c r="C34" s="1">
        <v>8518.0999999999985</v>
      </c>
      <c r="D34" s="1">
        <v>52762.400000000009</v>
      </c>
      <c r="E34" s="1">
        <v>13103.6</v>
      </c>
      <c r="F34" s="1">
        <v>82390.900000000009</v>
      </c>
      <c r="G34" s="1">
        <v>102636.5</v>
      </c>
    </row>
    <row r="35" spans="1:7">
      <c r="A35" s="80">
        <v>32</v>
      </c>
      <c r="B35" s="61" t="s">
        <v>31</v>
      </c>
      <c r="C35" s="1">
        <v>90253.7</v>
      </c>
      <c r="D35" s="1">
        <v>268466.50000000006</v>
      </c>
      <c r="E35" s="1">
        <v>98711.5</v>
      </c>
      <c r="F35" s="1">
        <v>203827.9</v>
      </c>
      <c r="G35" s="1">
        <v>438902.19999999995</v>
      </c>
    </row>
    <row r="36" spans="1:7">
      <c r="A36" s="80">
        <v>33</v>
      </c>
      <c r="B36" s="61" t="s">
        <v>32</v>
      </c>
      <c r="C36" s="1">
        <v>32035.100000000002</v>
      </c>
      <c r="D36" s="1">
        <v>54156.399999999994</v>
      </c>
      <c r="E36" s="1">
        <v>153347.90000000002</v>
      </c>
      <c r="F36" s="1">
        <v>258607.5</v>
      </c>
      <c r="G36" s="1">
        <v>514490.3</v>
      </c>
    </row>
    <row r="37" spans="1:7">
      <c r="A37" s="80">
        <v>34</v>
      </c>
      <c r="B37" s="61" t="s">
        <v>33</v>
      </c>
      <c r="C37" s="1">
        <v>1202432.6000000001</v>
      </c>
      <c r="D37" s="1">
        <v>2359999.7000000002</v>
      </c>
      <c r="E37" s="1">
        <v>1260603.4999999998</v>
      </c>
      <c r="F37" s="1">
        <v>897048.60000000009</v>
      </c>
      <c r="G37" s="1">
        <v>1168433.7</v>
      </c>
    </row>
  </sheetData>
  <mergeCells count="2">
    <mergeCell ref="B2:B3"/>
    <mergeCell ref="C2:G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1:M37"/>
  <sheetViews>
    <sheetView topLeftCell="B1" workbookViewId="0">
      <selection activeCell="J18" sqref="J18"/>
    </sheetView>
  </sheetViews>
  <sheetFormatPr defaultRowHeight="15"/>
  <cols>
    <col min="3" max="3" width="19.42578125" bestFit="1" customWidth="1"/>
  </cols>
  <sheetData>
    <row r="1" spans="2:13">
      <c r="C1" t="s">
        <v>34</v>
      </c>
    </row>
    <row r="2" spans="2:13">
      <c r="C2" t="s">
        <v>35</v>
      </c>
    </row>
    <row r="3" spans="2:13">
      <c r="D3">
        <v>2010</v>
      </c>
      <c r="E3">
        <v>2011</v>
      </c>
      <c r="F3">
        <v>2012</v>
      </c>
      <c r="G3">
        <v>2013</v>
      </c>
      <c r="H3">
        <v>2014</v>
      </c>
      <c r="I3">
        <v>2015</v>
      </c>
    </row>
    <row r="4" spans="2:13">
      <c r="B4">
        <v>1</v>
      </c>
      <c r="C4" t="s">
        <v>0</v>
      </c>
      <c r="D4" s="1">
        <v>49379</v>
      </c>
      <c r="E4" s="1">
        <v>27222</v>
      </c>
      <c r="F4" s="1">
        <v>18456</v>
      </c>
      <c r="G4" s="1">
        <v>18752</v>
      </c>
      <c r="H4" s="1">
        <v>19840</v>
      </c>
      <c r="I4" s="1">
        <v>35733</v>
      </c>
      <c r="K4" s="1"/>
      <c r="L4" s="1"/>
      <c r="M4" s="1"/>
    </row>
    <row r="5" spans="2:13">
      <c r="B5">
        <v>2</v>
      </c>
      <c r="C5" t="s">
        <v>1</v>
      </c>
      <c r="D5" s="1">
        <v>199545</v>
      </c>
      <c r="E5" s="1">
        <v>211151</v>
      </c>
      <c r="F5" s="1">
        <v>233677</v>
      </c>
      <c r="G5" s="1">
        <v>232517</v>
      </c>
      <c r="H5" s="1">
        <v>278500</v>
      </c>
      <c r="I5" s="1">
        <v>307813</v>
      </c>
      <c r="K5" s="1"/>
      <c r="L5" s="1"/>
      <c r="M5" s="1"/>
    </row>
    <row r="6" spans="2:13">
      <c r="B6">
        <v>3</v>
      </c>
      <c r="C6" t="s">
        <v>2</v>
      </c>
      <c r="D6" s="1">
        <v>46147</v>
      </c>
      <c r="E6" s="1">
        <v>47851</v>
      </c>
      <c r="F6" s="1">
        <v>54306</v>
      </c>
      <c r="G6" s="1">
        <v>56817</v>
      </c>
      <c r="H6" s="1">
        <v>60122</v>
      </c>
      <c r="I6" s="1">
        <v>71510</v>
      </c>
      <c r="K6" s="1"/>
      <c r="L6" s="1"/>
      <c r="M6" s="1"/>
    </row>
    <row r="7" spans="2:13">
      <c r="B7">
        <v>4</v>
      </c>
      <c r="C7" t="s">
        <v>3</v>
      </c>
      <c r="D7" s="1">
        <v>16378</v>
      </c>
      <c r="E7" s="1">
        <v>12388</v>
      </c>
      <c r="F7" s="1">
        <v>14484</v>
      </c>
      <c r="G7" s="1">
        <v>157575</v>
      </c>
      <c r="H7" s="1">
        <v>14869</v>
      </c>
      <c r="I7" s="1">
        <v>17825</v>
      </c>
    </row>
    <row r="8" spans="2:13">
      <c r="B8">
        <v>5</v>
      </c>
      <c r="C8" t="s">
        <v>4</v>
      </c>
      <c r="D8" s="1">
        <v>22330</v>
      </c>
      <c r="E8" s="1">
        <v>23855</v>
      </c>
      <c r="F8" s="1">
        <v>26333</v>
      </c>
      <c r="G8" s="1">
        <v>23213</v>
      </c>
      <c r="H8" s="1">
        <v>22777</v>
      </c>
      <c r="I8" s="1">
        <v>46374</v>
      </c>
    </row>
    <row r="9" spans="2:13">
      <c r="B9">
        <v>6</v>
      </c>
      <c r="C9" t="s">
        <v>5</v>
      </c>
      <c r="D9" s="1">
        <v>23510</v>
      </c>
      <c r="E9" s="1">
        <v>88604</v>
      </c>
      <c r="F9" s="1">
        <v>144920</v>
      </c>
      <c r="G9" s="1">
        <v>113494</v>
      </c>
      <c r="H9" s="1">
        <v>113447</v>
      </c>
      <c r="I9" s="1">
        <v>161960</v>
      </c>
    </row>
    <row r="10" spans="2:13">
      <c r="B10">
        <v>7</v>
      </c>
      <c r="C10" t="s">
        <v>6</v>
      </c>
      <c r="D10" s="1">
        <v>13299</v>
      </c>
      <c r="E10" s="1">
        <v>12950</v>
      </c>
      <c r="F10" s="1">
        <v>14531</v>
      </c>
      <c r="G10" s="1">
        <v>14473</v>
      </c>
      <c r="H10" s="1">
        <v>14630</v>
      </c>
      <c r="I10" s="1">
        <v>16099</v>
      </c>
    </row>
    <row r="11" spans="2:13">
      <c r="B11">
        <v>8</v>
      </c>
      <c r="C11" t="s">
        <v>7</v>
      </c>
      <c r="D11" s="1">
        <v>13467</v>
      </c>
      <c r="E11" s="1">
        <v>14828</v>
      </c>
      <c r="F11" s="1">
        <v>16287</v>
      </c>
      <c r="G11" s="1">
        <v>14798</v>
      </c>
      <c r="H11" s="1">
        <v>15252</v>
      </c>
      <c r="I11" s="1">
        <v>17685</v>
      </c>
    </row>
    <row r="12" spans="2:13">
      <c r="B12">
        <v>9</v>
      </c>
      <c r="C12" t="s">
        <v>8</v>
      </c>
      <c r="D12" s="1">
        <v>3360</v>
      </c>
      <c r="E12" s="1">
        <v>3679</v>
      </c>
      <c r="F12" s="1">
        <v>4775</v>
      </c>
      <c r="G12" s="1">
        <v>4050</v>
      </c>
      <c r="H12" s="1">
        <v>4714</v>
      </c>
      <c r="I12" s="1">
        <v>4026</v>
      </c>
    </row>
    <row r="13" spans="2:13">
      <c r="B13">
        <v>10</v>
      </c>
      <c r="C13" t="s">
        <v>9</v>
      </c>
      <c r="D13" s="1">
        <v>51656</v>
      </c>
      <c r="E13" s="1">
        <v>66000</v>
      </c>
      <c r="F13" s="1">
        <v>66894</v>
      </c>
      <c r="G13" s="1">
        <v>73920</v>
      </c>
      <c r="H13" s="1">
        <v>78217</v>
      </c>
      <c r="I13" s="1">
        <v>100514</v>
      </c>
    </row>
    <row r="14" spans="2:13">
      <c r="B14">
        <v>11</v>
      </c>
      <c r="C14" t="s">
        <v>10</v>
      </c>
      <c r="D14" s="1">
        <v>248673</v>
      </c>
      <c r="E14" s="1">
        <v>352159</v>
      </c>
      <c r="F14" s="1">
        <v>369203</v>
      </c>
      <c r="G14" s="1">
        <v>369440</v>
      </c>
      <c r="H14" s="1">
        <v>323244</v>
      </c>
      <c r="I14" s="1">
        <v>451614</v>
      </c>
    </row>
    <row r="15" spans="2:13">
      <c r="B15">
        <v>12</v>
      </c>
      <c r="C15" t="s">
        <v>11</v>
      </c>
      <c r="D15" s="1">
        <v>251548</v>
      </c>
      <c r="E15" s="1">
        <v>273701</v>
      </c>
      <c r="F15" s="1">
        <v>303721</v>
      </c>
      <c r="G15" s="1">
        <v>247968</v>
      </c>
      <c r="H15" s="1">
        <v>312993</v>
      </c>
      <c r="I15" s="1">
        <v>338706</v>
      </c>
    </row>
    <row r="16" spans="2:13">
      <c r="B16">
        <v>13</v>
      </c>
      <c r="C16" t="s">
        <v>12</v>
      </c>
      <c r="D16" s="1">
        <v>238455</v>
      </c>
      <c r="E16" s="1">
        <v>248190</v>
      </c>
      <c r="F16" s="1">
        <v>266993</v>
      </c>
      <c r="G16" s="1">
        <v>283336</v>
      </c>
      <c r="H16" s="1">
        <v>305526</v>
      </c>
      <c r="I16" s="1">
        <v>394527</v>
      </c>
    </row>
    <row r="17" spans="2:9">
      <c r="B17">
        <v>14</v>
      </c>
      <c r="C17" t="s">
        <v>13</v>
      </c>
      <c r="D17" s="1">
        <v>22724</v>
      </c>
      <c r="E17" s="1">
        <v>22416</v>
      </c>
      <c r="F17" s="1">
        <v>23699</v>
      </c>
      <c r="G17" s="1">
        <v>20870</v>
      </c>
      <c r="H17" s="1">
        <v>25596</v>
      </c>
      <c r="I17" s="1">
        <v>27299</v>
      </c>
    </row>
    <row r="18" spans="2:9">
      <c r="B18">
        <v>15</v>
      </c>
      <c r="C18" t="s">
        <v>14</v>
      </c>
      <c r="D18" s="1">
        <v>368921</v>
      </c>
      <c r="E18" s="1">
        <v>377577</v>
      </c>
      <c r="F18" s="1">
        <v>398568</v>
      </c>
      <c r="G18" s="1">
        <v>435745</v>
      </c>
      <c r="H18" s="1">
        <v>452749</v>
      </c>
      <c r="I18" s="1">
        <v>634826</v>
      </c>
    </row>
    <row r="19" spans="2:9">
      <c r="B19">
        <v>16</v>
      </c>
      <c r="C19" t="s">
        <v>15</v>
      </c>
      <c r="D19" s="1">
        <v>179853</v>
      </c>
      <c r="E19" s="1">
        <v>152087</v>
      </c>
      <c r="F19" s="1">
        <v>151949</v>
      </c>
      <c r="G19" s="1">
        <v>306305</v>
      </c>
      <c r="H19" s="1">
        <v>196970</v>
      </c>
      <c r="I19" s="1">
        <v>228983</v>
      </c>
    </row>
    <row r="20" spans="2:9">
      <c r="B20">
        <v>17</v>
      </c>
      <c r="C20" t="s">
        <v>16</v>
      </c>
      <c r="D20" s="1">
        <v>102214</v>
      </c>
      <c r="E20" s="1">
        <v>104204</v>
      </c>
      <c r="F20" s="1">
        <v>113419</v>
      </c>
      <c r="G20" s="1">
        <v>145400</v>
      </c>
      <c r="H20" s="1">
        <v>151144</v>
      </c>
      <c r="I20" s="1">
        <v>111075</v>
      </c>
    </row>
    <row r="21" spans="2:9">
      <c r="B21">
        <v>18</v>
      </c>
      <c r="C21" t="s">
        <v>17</v>
      </c>
      <c r="D21" s="1">
        <v>41990</v>
      </c>
      <c r="E21" s="1">
        <v>44270</v>
      </c>
      <c r="F21" s="1">
        <v>46160</v>
      </c>
      <c r="G21" s="1">
        <v>48020</v>
      </c>
      <c r="H21" s="1">
        <v>49918</v>
      </c>
      <c r="I21" s="1">
        <v>56432</v>
      </c>
    </row>
    <row r="22" spans="2:9">
      <c r="B22">
        <v>19</v>
      </c>
      <c r="C22" t="s">
        <v>18</v>
      </c>
      <c r="D22" s="1">
        <v>22050</v>
      </c>
      <c r="E22" s="1">
        <v>22914</v>
      </c>
      <c r="F22" s="1">
        <v>25353</v>
      </c>
      <c r="G22" s="1">
        <v>27354</v>
      </c>
      <c r="H22" s="1">
        <v>27041</v>
      </c>
      <c r="I22" s="1">
        <v>33294</v>
      </c>
    </row>
    <row r="23" spans="2:9">
      <c r="B23">
        <v>20</v>
      </c>
      <c r="C23" t="s">
        <v>19</v>
      </c>
      <c r="D23" s="1">
        <v>34293</v>
      </c>
      <c r="E23" s="1">
        <v>37000</v>
      </c>
      <c r="F23" s="1">
        <v>39524</v>
      </c>
      <c r="G23" s="1">
        <v>40786</v>
      </c>
      <c r="H23" s="1">
        <v>47447</v>
      </c>
      <c r="I23" s="1">
        <v>49128</v>
      </c>
    </row>
    <row r="24" spans="2:9">
      <c r="B24">
        <v>21</v>
      </c>
      <c r="C24" t="s">
        <v>20</v>
      </c>
      <c r="D24" s="1">
        <v>21024</v>
      </c>
      <c r="E24" s="1">
        <v>23282</v>
      </c>
      <c r="F24" s="1">
        <v>24751</v>
      </c>
      <c r="G24" s="1">
        <v>26236</v>
      </c>
      <c r="H24" s="1">
        <v>23844</v>
      </c>
      <c r="I24" s="1">
        <v>32904</v>
      </c>
    </row>
    <row r="25" spans="2:9">
      <c r="B25">
        <v>22</v>
      </c>
      <c r="C25" t="s">
        <v>21</v>
      </c>
      <c r="D25" s="1">
        <v>58781</v>
      </c>
      <c r="E25" s="1">
        <v>64191</v>
      </c>
      <c r="F25" s="1">
        <v>68231</v>
      </c>
      <c r="G25" s="1">
        <v>82114</v>
      </c>
      <c r="H25" s="1">
        <v>82591</v>
      </c>
      <c r="I25" s="1">
        <v>87641</v>
      </c>
    </row>
    <row r="26" spans="2:9">
      <c r="B26">
        <v>23</v>
      </c>
      <c r="C26" t="s">
        <v>22</v>
      </c>
      <c r="D26" s="1">
        <v>89713</v>
      </c>
      <c r="E26" s="1">
        <v>102392</v>
      </c>
      <c r="F26" s="1">
        <v>107480</v>
      </c>
      <c r="G26" s="1">
        <v>106778</v>
      </c>
      <c r="H26" s="1">
        <v>119237</v>
      </c>
      <c r="I26" s="1">
        <v>149794</v>
      </c>
    </row>
    <row r="27" spans="2:9">
      <c r="B27">
        <v>24</v>
      </c>
      <c r="C27" t="s">
        <v>23</v>
      </c>
      <c r="D27" s="1"/>
      <c r="E27" s="1"/>
      <c r="F27" s="1"/>
      <c r="G27" s="1">
        <v>8894</v>
      </c>
      <c r="H27" s="1">
        <v>12882</v>
      </c>
      <c r="I27" s="1">
        <v>15674</v>
      </c>
    </row>
    <row r="28" spans="2:9">
      <c r="B28">
        <v>25</v>
      </c>
      <c r="C28" t="s">
        <v>24</v>
      </c>
      <c r="D28" s="1">
        <v>11043</v>
      </c>
      <c r="E28" s="1">
        <v>17498</v>
      </c>
      <c r="F28" s="1">
        <v>18633</v>
      </c>
      <c r="G28" s="1">
        <v>19190</v>
      </c>
      <c r="H28" s="1">
        <v>17906</v>
      </c>
      <c r="I28" s="1">
        <v>21918</v>
      </c>
    </row>
    <row r="29" spans="2:9">
      <c r="B29">
        <v>26</v>
      </c>
      <c r="C29" t="s">
        <v>25</v>
      </c>
      <c r="D29" s="1">
        <v>17508</v>
      </c>
      <c r="E29" s="1">
        <v>17133</v>
      </c>
      <c r="F29" s="1">
        <v>18646</v>
      </c>
      <c r="G29" s="1">
        <v>20698</v>
      </c>
      <c r="H29" s="1">
        <v>18134</v>
      </c>
      <c r="I29" s="1">
        <v>13058</v>
      </c>
    </row>
    <row r="30" spans="2:9">
      <c r="B30">
        <v>27</v>
      </c>
      <c r="C30" t="s">
        <v>26</v>
      </c>
      <c r="D30" s="1">
        <v>72345</v>
      </c>
      <c r="E30" s="1">
        <v>72553</v>
      </c>
      <c r="F30" s="1">
        <v>76518</v>
      </c>
      <c r="G30" s="1">
        <v>86792</v>
      </c>
      <c r="H30" s="1">
        <v>102942</v>
      </c>
      <c r="I30" s="1">
        <v>147282</v>
      </c>
    </row>
    <row r="31" spans="2:9">
      <c r="B31">
        <v>28</v>
      </c>
      <c r="C31" t="s">
        <v>27</v>
      </c>
      <c r="D31" s="1">
        <v>7574</v>
      </c>
      <c r="E31" s="1">
        <v>10808</v>
      </c>
      <c r="F31" s="1">
        <v>11075</v>
      </c>
      <c r="G31" s="1">
        <v>10988</v>
      </c>
      <c r="H31" s="1">
        <v>10747</v>
      </c>
      <c r="I31" s="1">
        <v>14153</v>
      </c>
    </row>
    <row r="32" spans="2:9">
      <c r="B32">
        <v>29</v>
      </c>
      <c r="C32" t="s">
        <v>28</v>
      </c>
      <c r="D32" s="1">
        <v>7722</v>
      </c>
      <c r="E32" s="1">
        <v>9600</v>
      </c>
      <c r="F32" s="1">
        <v>11297</v>
      </c>
      <c r="G32" s="1">
        <v>10129</v>
      </c>
      <c r="H32" s="1">
        <v>11715</v>
      </c>
      <c r="I32" s="1">
        <v>14321</v>
      </c>
    </row>
    <row r="33" spans="2:9">
      <c r="B33">
        <v>30</v>
      </c>
      <c r="C33" t="s">
        <v>29</v>
      </c>
      <c r="D33" s="1">
        <v>3986</v>
      </c>
      <c r="E33" s="1">
        <v>4578</v>
      </c>
      <c r="F33" s="1">
        <v>5356</v>
      </c>
      <c r="G33" s="1">
        <v>5250</v>
      </c>
      <c r="H33" s="1">
        <v>5610</v>
      </c>
      <c r="I33" s="1">
        <v>6160</v>
      </c>
    </row>
    <row r="34" spans="2:9">
      <c r="B34">
        <v>31</v>
      </c>
      <c r="C34" t="s">
        <v>30</v>
      </c>
      <c r="D34" s="1">
        <v>5612</v>
      </c>
      <c r="E34" s="1">
        <v>7319</v>
      </c>
      <c r="F34" s="1">
        <v>7114</v>
      </c>
      <c r="G34" s="1">
        <v>7209</v>
      </c>
      <c r="H34" s="1">
        <v>6859</v>
      </c>
      <c r="I34" s="1">
        <v>12368</v>
      </c>
    </row>
    <row r="35" spans="2:9">
      <c r="B35">
        <v>32</v>
      </c>
      <c r="C35" t="s">
        <v>31</v>
      </c>
      <c r="D35" s="1">
        <v>8363</v>
      </c>
      <c r="E35" s="1">
        <v>9551</v>
      </c>
      <c r="F35" s="1">
        <v>10303</v>
      </c>
      <c r="G35" s="1">
        <v>4784</v>
      </c>
      <c r="H35" s="1">
        <v>6019</v>
      </c>
      <c r="I35" s="1">
        <v>15811</v>
      </c>
    </row>
    <row r="36" spans="2:9">
      <c r="B36">
        <v>33</v>
      </c>
      <c r="C36" t="s">
        <v>32</v>
      </c>
      <c r="D36" s="1">
        <v>3704</v>
      </c>
      <c r="E36" s="1">
        <v>3940</v>
      </c>
      <c r="F36" s="1">
        <v>3550</v>
      </c>
      <c r="G36" s="1">
        <v>3923</v>
      </c>
      <c r="H36" s="1">
        <v>3912</v>
      </c>
      <c r="I36" s="1">
        <v>6276</v>
      </c>
    </row>
    <row r="37" spans="2:9">
      <c r="B37">
        <v>34</v>
      </c>
      <c r="C37" t="s">
        <v>33</v>
      </c>
      <c r="D37" s="1">
        <v>12151</v>
      </c>
      <c r="E37" s="1">
        <v>12467</v>
      </c>
      <c r="F37" s="1">
        <v>13927</v>
      </c>
      <c r="G37" s="1">
        <v>14025</v>
      </c>
      <c r="H37" s="1">
        <v>24714</v>
      </c>
      <c r="I37" s="1">
        <v>15864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H37"/>
  <sheetViews>
    <sheetView workbookViewId="0">
      <selection activeCell="J9" sqref="J9"/>
    </sheetView>
  </sheetViews>
  <sheetFormatPr defaultRowHeight="15"/>
  <cols>
    <col min="3" max="3" width="21" customWidth="1"/>
    <col min="4" max="8" width="10.140625" bestFit="1" customWidth="1"/>
  </cols>
  <sheetData>
    <row r="1" spans="2:8">
      <c r="C1" t="s">
        <v>36</v>
      </c>
    </row>
    <row r="2" spans="2:8">
      <c r="C2" t="s">
        <v>38</v>
      </c>
    </row>
    <row r="3" spans="2:8">
      <c r="D3">
        <v>2011</v>
      </c>
      <c r="E3">
        <v>2012</v>
      </c>
      <c r="F3">
        <v>2013</v>
      </c>
      <c r="G3">
        <v>2014</v>
      </c>
      <c r="H3">
        <v>2015</v>
      </c>
    </row>
    <row r="4" spans="2:8">
      <c r="B4">
        <v>1</v>
      </c>
      <c r="C4" t="s">
        <v>0</v>
      </c>
      <c r="D4" s="1">
        <v>1579770</v>
      </c>
      <c r="E4" s="1">
        <v>1755060</v>
      </c>
      <c r="F4" s="1">
        <v>1815040</v>
      </c>
      <c r="G4" s="1">
        <v>1965550</v>
      </c>
      <c r="H4" s="1">
        <v>2119000</v>
      </c>
    </row>
    <row r="5" spans="2:8">
      <c r="B5">
        <v>2</v>
      </c>
      <c r="C5" t="s">
        <v>1</v>
      </c>
      <c r="D5" s="1">
        <v>7194030</v>
      </c>
      <c r="E5" s="1">
        <v>7809320</v>
      </c>
      <c r="F5" s="1">
        <v>7917240</v>
      </c>
      <c r="G5" s="1">
        <v>8271010</v>
      </c>
      <c r="H5" s="1">
        <v>8703670</v>
      </c>
    </row>
    <row r="6" spans="2:8">
      <c r="B6">
        <v>3</v>
      </c>
      <c r="C6" t="s">
        <v>2</v>
      </c>
      <c r="D6" s="1">
        <v>2403100</v>
      </c>
      <c r="E6" s="1">
        <v>2649080</v>
      </c>
      <c r="F6" s="1">
        <v>2712850</v>
      </c>
      <c r="G6" s="1">
        <v>3005260</v>
      </c>
      <c r="H6" s="1">
        <v>3063280</v>
      </c>
    </row>
    <row r="7" spans="2:8">
      <c r="B7">
        <v>4</v>
      </c>
      <c r="C7" t="s">
        <v>3</v>
      </c>
      <c r="D7" s="1">
        <v>2361150</v>
      </c>
      <c r="E7" s="1">
        <v>2723810</v>
      </c>
      <c r="F7" s="1">
        <v>3597440</v>
      </c>
      <c r="G7" s="1">
        <v>3338330</v>
      </c>
      <c r="H7" s="1">
        <v>3586450</v>
      </c>
    </row>
    <row r="8" spans="2:8">
      <c r="B8">
        <v>5</v>
      </c>
      <c r="C8" t="s">
        <v>4</v>
      </c>
      <c r="D8" s="1">
        <v>1054170</v>
      </c>
      <c r="E8" s="1">
        <v>860390</v>
      </c>
      <c r="F8" s="1">
        <v>955660</v>
      </c>
      <c r="G8" s="1">
        <v>1037450</v>
      </c>
      <c r="H8" s="1">
        <v>1083790</v>
      </c>
    </row>
    <row r="9" spans="2:8">
      <c r="B9">
        <v>6</v>
      </c>
      <c r="C9" t="s">
        <v>5</v>
      </c>
      <c r="D9" s="1">
        <v>2978860</v>
      </c>
      <c r="E9" s="1">
        <v>3863120</v>
      </c>
      <c r="F9" s="1">
        <v>4162090</v>
      </c>
      <c r="G9" s="1">
        <v>4477490</v>
      </c>
      <c r="H9" s="1">
        <v>4783020</v>
      </c>
    </row>
    <row r="10" spans="2:8">
      <c r="B10">
        <v>7</v>
      </c>
      <c r="C10" t="s">
        <v>6</v>
      </c>
      <c r="D10" s="1">
        <v>493950</v>
      </c>
      <c r="E10" s="1">
        <v>566950</v>
      </c>
      <c r="F10" s="1">
        <v>641520</v>
      </c>
      <c r="G10" s="1">
        <v>729640</v>
      </c>
      <c r="H10" s="1">
        <v>785430</v>
      </c>
    </row>
    <row r="11" spans="2:8">
      <c r="B11">
        <v>8</v>
      </c>
      <c r="C11" t="s">
        <v>7</v>
      </c>
      <c r="D11" s="1">
        <v>2425940</v>
      </c>
      <c r="E11" s="1">
        <v>2793360</v>
      </c>
      <c r="F11" s="1">
        <v>3182210</v>
      </c>
      <c r="G11" s="1">
        <v>3392440</v>
      </c>
      <c r="H11" s="1">
        <v>3571000</v>
      </c>
    </row>
    <row r="12" spans="2:8">
      <c r="B12">
        <v>9</v>
      </c>
      <c r="C12" t="s">
        <v>8</v>
      </c>
      <c r="D12" s="1">
        <v>535610</v>
      </c>
      <c r="E12" s="1">
        <v>664720</v>
      </c>
      <c r="F12" s="1">
        <v>721240</v>
      </c>
      <c r="G12" s="1">
        <v>805430</v>
      </c>
      <c r="H12" s="1">
        <v>861520</v>
      </c>
    </row>
    <row r="13" spans="2:8">
      <c r="B13">
        <v>10</v>
      </c>
      <c r="C13" t="s">
        <v>9</v>
      </c>
      <c r="D13" s="1">
        <v>2010300</v>
      </c>
      <c r="E13" s="1">
        <v>2190040</v>
      </c>
      <c r="F13" s="1">
        <v>2421920</v>
      </c>
      <c r="G13" s="1">
        <v>2618480</v>
      </c>
      <c r="H13" s="1">
        <v>2694790</v>
      </c>
    </row>
    <row r="14" spans="2:8">
      <c r="B14">
        <v>11</v>
      </c>
      <c r="C14" t="s">
        <v>10</v>
      </c>
      <c r="D14" s="1">
        <v>35061380</v>
      </c>
      <c r="E14" s="1">
        <v>38168750</v>
      </c>
      <c r="F14" s="1">
        <v>39092560</v>
      </c>
      <c r="G14" s="1">
        <v>43096460</v>
      </c>
      <c r="H14" s="1">
        <v>44071430</v>
      </c>
    </row>
    <row r="15" spans="2:8">
      <c r="B15">
        <v>12</v>
      </c>
      <c r="C15" t="s">
        <v>11</v>
      </c>
      <c r="D15" s="1">
        <v>34053600</v>
      </c>
      <c r="E15" s="1">
        <v>36655280</v>
      </c>
      <c r="F15" s="1">
        <v>18205080</v>
      </c>
      <c r="G15" s="1">
        <v>19631460</v>
      </c>
      <c r="H15" s="1">
        <v>20408190</v>
      </c>
    </row>
    <row r="16" spans="2:8">
      <c r="B16">
        <v>13</v>
      </c>
      <c r="C16" t="s">
        <v>12</v>
      </c>
      <c r="D16" s="1">
        <v>15315890</v>
      </c>
      <c r="E16" s="1">
        <v>16600419.999999998</v>
      </c>
      <c r="F16" s="1">
        <v>18205080</v>
      </c>
      <c r="G16" s="1">
        <v>19631460</v>
      </c>
      <c r="H16" s="1">
        <v>20408190</v>
      </c>
    </row>
    <row r="17" spans="2:8">
      <c r="B17">
        <v>14</v>
      </c>
      <c r="C17" t="s">
        <v>13</v>
      </c>
      <c r="D17" s="1">
        <v>1869770</v>
      </c>
      <c r="E17" s="1">
        <v>2043750</v>
      </c>
      <c r="F17" s="1">
        <v>2205790</v>
      </c>
      <c r="G17" s="1">
        <v>2369600</v>
      </c>
      <c r="H17" s="1">
        <v>2484160</v>
      </c>
    </row>
    <row r="18" spans="2:8">
      <c r="B18">
        <v>15</v>
      </c>
      <c r="C18" t="s">
        <v>14</v>
      </c>
      <c r="D18" s="1">
        <v>24018690</v>
      </c>
      <c r="E18" s="1">
        <v>26910180</v>
      </c>
      <c r="F18" s="1">
        <v>28708110</v>
      </c>
      <c r="G18" s="1">
        <v>30523980</v>
      </c>
      <c r="H18" s="1">
        <v>30824810</v>
      </c>
    </row>
    <row r="19" spans="2:8">
      <c r="B19">
        <v>16</v>
      </c>
      <c r="C19" t="s">
        <v>15</v>
      </c>
      <c r="D19" s="1">
        <v>7955540</v>
      </c>
      <c r="E19" s="1">
        <v>8457800</v>
      </c>
      <c r="F19" s="1">
        <v>9750370</v>
      </c>
      <c r="G19" s="1">
        <v>8562970</v>
      </c>
      <c r="H19" s="1">
        <v>8575100</v>
      </c>
    </row>
    <row r="20" spans="2:8">
      <c r="B20">
        <v>17</v>
      </c>
      <c r="C20" t="s">
        <v>16</v>
      </c>
      <c r="D20" s="1">
        <v>3223940</v>
      </c>
      <c r="E20" s="1">
        <v>3546600</v>
      </c>
      <c r="F20" s="1">
        <v>3914320</v>
      </c>
      <c r="G20" s="1">
        <v>4335030</v>
      </c>
      <c r="H20" s="1">
        <v>4594180</v>
      </c>
    </row>
    <row r="21" spans="2:8">
      <c r="B21">
        <v>18</v>
      </c>
      <c r="C21" t="s">
        <v>17</v>
      </c>
      <c r="D21" s="1">
        <v>837170</v>
      </c>
      <c r="E21" s="1">
        <v>976390</v>
      </c>
      <c r="F21" s="1">
        <v>1133333</v>
      </c>
      <c r="G21" s="1">
        <v>1291470</v>
      </c>
      <c r="H21" s="1">
        <v>1402300</v>
      </c>
    </row>
    <row r="22" spans="2:8">
      <c r="B22">
        <v>19</v>
      </c>
      <c r="C22" t="s">
        <v>18</v>
      </c>
      <c r="D22" s="1">
        <v>486910</v>
      </c>
      <c r="E22" s="1">
        <v>567320</v>
      </c>
      <c r="F22" s="1">
        <v>639570</v>
      </c>
      <c r="G22" s="1">
        <v>702260</v>
      </c>
      <c r="H22" s="1">
        <v>749760</v>
      </c>
    </row>
    <row r="23" spans="2:8">
      <c r="B23">
        <v>20</v>
      </c>
      <c r="C23" t="s">
        <v>19</v>
      </c>
      <c r="D23" s="1">
        <v>1434720</v>
      </c>
      <c r="E23" s="1">
        <v>1603720</v>
      </c>
      <c r="F23" s="1">
        <v>1889390</v>
      </c>
      <c r="G23" s="1">
        <v>1862440</v>
      </c>
      <c r="H23" s="1">
        <v>1989630</v>
      </c>
    </row>
    <row r="24" spans="2:8">
      <c r="B24">
        <v>21</v>
      </c>
      <c r="C24" t="s">
        <v>20</v>
      </c>
      <c r="D24" s="1">
        <v>649950</v>
      </c>
      <c r="E24" s="1">
        <v>752340</v>
      </c>
      <c r="F24" s="1">
        <v>854780</v>
      </c>
      <c r="G24" s="1">
        <v>970160</v>
      </c>
      <c r="H24" s="1">
        <v>1048640</v>
      </c>
    </row>
    <row r="25" spans="2:8">
      <c r="B25">
        <v>22</v>
      </c>
      <c r="C25" t="s">
        <v>21</v>
      </c>
      <c r="D25" s="1">
        <v>1467130</v>
      </c>
      <c r="E25" s="1">
        <v>1688440</v>
      </c>
      <c r="F25" s="1">
        <v>1880660</v>
      </c>
      <c r="G25" s="1">
        <v>2092230</v>
      </c>
      <c r="H25" s="1">
        <v>2187640</v>
      </c>
    </row>
    <row r="26" spans="2:8">
      <c r="B26">
        <v>23</v>
      </c>
      <c r="C26" t="s">
        <v>22</v>
      </c>
      <c r="D26" s="1">
        <v>2099600</v>
      </c>
      <c r="E26" s="1">
        <v>2334000</v>
      </c>
      <c r="F26" s="1">
        <v>2731570</v>
      </c>
      <c r="G26" s="1">
        <v>2815550</v>
      </c>
      <c r="H26" s="1">
        <v>3007300</v>
      </c>
    </row>
    <row r="27" spans="2:8">
      <c r="B27">
        <v>24</v>
      </c>
      <c r="C27" t="s">
        <v>23</v>
      </c>
      <c r="D27" s="1">
        <v>177620</v>
      </c>
      <c r="E27" s="1">
        <v>168320</v>
      </c>
      <c r="F27" s="1">
        <v>180740</v>
      </c>
      <c r="G27" s="1">
        <v>199370</v>
      </c>
      <c r="H27" s="1">
        <v>206500</v>
      </c>
    </row>
    <row r="28" spans="2:8">
      <c r="B28">
        <v>25</v>
      </c>
      <c r="C28" t="s">
        <v>24</v>
      </c>
      <c r="D28" s="1">
        <v>986620</v>
      </c>
      <c r="E28" s="1">
        <v>1087080</v>
      </c>
      <c r="F28" s="1">
        <v>1192520</v>
      </c>
      <c r="G28" s="1">
        <v>1240320</v>
      </c>
      <c r="H28" s="1">
        <v>1302580</v>
      </c>
    </row>
    <row r="29" spans="2:8">
      <c r="B29">
        <v>26</v>
      </c>
      <c r="C29" t="s">
        <v>25</v>
      </c>
      <c r="D29" s="1">
        <v>574710</v>
      </c>
      <c r="E29" s="1">
        <v>686190</v>
      </c>
      <c r="F29" s="1">
        <v>758700</v>
      </c>
      <c r="G29" s="1">
        <v>865770</v>
      </c>
      <c r="H29" s="1">
        <v>948780</v>
      </c>
    </row>
    <row r="30" spans="2:8">
      <c r="B30">
        <v>27</v>
      </c>
      <c r="C30" t="s">
        <v>26</v>
      </c>
      <c r="D30" s="1">
        <v>3246420</v>
      </c>
      <c r="E30" s="1">
        <v>3639630</v>
      </c>
      <c r="F30" s="1">
        <v>4156490</v>
      </c>
      <c r="G30" s="1">
        <v>4339220</v>
      </c>
      <c r="H30" s="1">
        <v>4479460</v>
      </c>
    </row>
    <row r="31" spans="2:8">
      <c r="B31">
        <v>28</v>
      </c>
      <c r="C31" t="s">
        <v>27</v>
      </c>
      <c r="D31" s="1">
        <v>441080</v>
      </c>
      <c r="E31" s="1">
        <v>528420</v>
      </c>
      <c r="F31" s="1">
        <v>621640</v>
      </c>
      <c r="G31" s="1">
        <v>670710</v>
      </c>
      <c r="H31" s="1">
        <v>703590</v>
      </c>
    </row>
    <row r="32" spans="2:8">
      <c r="B32">
        <v>29</v>
      </c>
      <c r="C32" t="s">
        <v>28</v>
      </c>
      <c r="D32" s="1">
        <v>236520</v>
      </c>
      <c r="E32" s="1">
        <v>293130</v>
      </c>
      <c r="F32" s="1">
        <v>328400</v>
      </c>
      <c r="G32" s="1">
        <v>366080</v>
      </c>
      <c r="H32" s="1">
        <v>398820</v>
      </c>
    </row>
    <row r="33" spans="2:8">
      <c r="B33">
        <v>30</v>
      </c>
      <c r="C33" t="s">
        <v>29</v>
      </c>
      <c r="D33" s="1">
        <v>151520</v>
      </c>
      <c r="E33" s="1">
        <v>177630</v>
      </c>
      <c r="F33" s="1">
        <v>207590</v>
      </c>
      <c r="G33" s="1">
        <v>258029.99999999997</v>
      </c>
      <c r="H33" s="1">
        <v>258700</v>
      </c>
    </row>
    <row r="34" spans="2:8">
      <c r="B34">
        <v>31</v>
      </c>
      <c r="C34" t="s">
        <v>30</v>
      </c>
      <c r="D34" s="1">
        <v>336690</v>
      </c>
      <c r="E34" s="1">
        <v>397460</v>
      </c>
      <c r="F34" s="1">
        <v>469960</v>
      </c>
      <c r="G34" s="1">
        <v>480080</v>
      </c>
      <c r="H34" s="1">
        <v>509510</v>
      </c>
    </row>
    <row r="35" spans="2:8">
      <c r="B35">
        <v>32</v>
      </c>
      <c r="C35" t="s">
        <v>31</v>
      </c>
      <c r="D35" s="1">
        <v>204670</v>
      </c>
      <c r="E35" s="1">
        <v>235880</v>
      </c>
      <c r="F35" s="1">
        <v>259100.00000000003</v>
      </c>
      <c r="G35" s="1">
        <v>309370</v>
      </c>
      <c r="H35" s="1">
        <v>329440</v>
      </c>
    </row>
    <row r="36" spans="2:8">
      <c r="B36">
        <v>33</v>
      </c>
      <c r="C36" t="s">
        <v>32</v>
      </c>
      <c r="D36" s="1">
        <v>305080</v>
      </c>
      <c r="E36" s="1">
        <v>346650</v>
      </c>
      <c r="F36" s="1">
        <v>383990</v>
      </c>
      <c r="G36" s="1">
        <v>430630</v>
      </c>
      <c r="H36" s="1">
        <v>455580</v>
      </c>
    </row>
    <row r="37" spans="2:8">
      <c r="B37">
        <v>34</v>
      </c>
      <c r="C37" t="s">
        <v>33</v>
      </c>
      <c r="D37" s="1">
        <v>522799.99999999994</v>
      </c>
      <c r="E37" s="1">
        <v>600670</v>
      </c>
      <c r="F37" s="1">
        <v>713260</v>
      </c>
      <c r="G37" s="1">
        <v>724780</v>
      </c>
      <c r="H37" s="1">
        <v>763320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9"/>
  <sheetViews>
    <sheetView topLeftCell="A485" workbookViewId="0">
      <selection activeCell="C278" sqref="C278"/>
    </sheetView>
  </sheetViews>
  <sheetFormatPr defaultRowHeight="12.75" customHeight="1"/>
  <cols>
    <col min="1" max="1" width="26.42578125" style="82" bestFit="1" customWidth="1"/>
    <col min="2" max="2" width="34" style="82" bestFit="1" customWidth="1"/>
    <col min="3" max="7" width="16.28515625" style="82" bestFit="1" customWidth="1"/>
    <col min="8" max="16384" width="9.140625" style="82"/>
  </cols>
  <sheetData>
    <row r="1" spans="1:7">
      <c r="A1" s="138" t="s">
        <v>281</v>
      </c>
      <c r="B1" s="139"/>
      <c r="C1" s="139"/>
      <c r="D1" s="139"/>
      <c r="E1" s="139"/>
      <c r="F1" s="139"/>
      <c r="G1" s="139"/>
    </row>
    <row r="2" spans="1:7">
      <c r="A2" s="138" t="s">
        <v>282</v>
      </c>
      <c r="B2" s="139"/>
      <c r="C2" s="139"/>
      <c r="D2" s="139"/>
      <c r="E2" s="139"/>
      <c r="F2" s="139"/>
      <c r="G2" s="139"/>
    </row>
    <row r="3" spans="1:7" ht="12.75" customHeight="1">
      <c r="A3" s="139"/>
      <c r="B3" s="139"/>
      <c r="C3" s="139"/>
      <c r="D3" s="139"/>
      <c r="E3" s="139"/>
      <c r="F3" s="139"/>
      <c r="G3" s="139"/>
    </row>
    <row r="4" spans="1:7" ht="24" customHeight="1" thickBot="1">
      <c r="A4" s="140" t="s">
        <v>283</v>
      </c>
      <c r="B4" s="139"/>
      <c r="C4" s="139"/>
      <c r="D4" s="139"/>
      <c r="E4" s="139"/>
      <c r="F4" s="139"/>
      <c r="G4" s="139"/>
    </row>
    <row r="5" spans="1:7" ht="13.5" thickBot="1">
      <c r="A5" s="141"/>
      <c r="B5" s="142"/>
      <c r="C5" s="88">
        <v>2012</v>
      </c>
      <c r="D5" s="88">
        <v>2013</v>
      </c>
      <c r="E5" s="88">
        <v>2014</v>
      </c>
      <c r="F5" s="88">
        <v>2015</v>
      </c>
      <c r="G5" s="88">
        <v>2016</v>
      </c>
    </row>
    <row r="6" spans="1:7" ht="13.5" thickBot="1">
      <c r="A6" s="143"/>
      <c r="B6" s="144"/>
      <c r="C6" s="83" t="s">
        <v>284</v>
      </c>
      <c r="D6" s="83" t="s">
        <v>284</v>
      </c>
      <c r="E6" s="83" t="s">
        <v>284</v>
      </c>
      <c r="F6" s="83" t="s">
        <v>284</v>
      </c>
      <c r="G6" s="83" t="s">
        <v>284</v>
      </c>
    </row>
    <row r="7" spans="1:7" ht="13.5" thickBot="1">
      <c r="A7" s="145" t="s">
        <v>200</v>
      </c>
      <c r="B7" s="84" t="s">
        <v>285</v>
      </c>
      <c r="C7" s="85">
        <v>99560.7</v>
      </c>
      <c r="D7" s="85">
        <v>374609.5</v>
      </c>
      <c r="E7" s="85">
        <v>82240.600000000006</v>
      </c>
      <c r="F7" s="85">
        <v>76229.2</v>
      </c>
      <c r="G7" s="85">
        <v>393291.5</v>
      </c>
    </row>
    <row r="8" spans="1:7" ht="13.5" thickBot="1">
      <c r="A8" s="146"/>
      <c r="B8" s="84" t="s">
        <v>286</v>
      </c>
      <c r="C8" s="85">
        <v>109697.9</v>
      </c>
      <c r="D8" s="85">
        <v>158390.1</v>
      </c>
      <c r="E8" s="85">
        <v>141609.20000000001</v>
      </c>
      <c r="F8" s="85">
        <v>80669.8</v>
      </c>
      <c r="G8" s="85">
        <v>215777.8</v>
      </c>
    </row>
    <row r="9" spans="1:7" ht="13.5" thickBot="1">
      <c r="A9" s="146"/>
      <c r="B9" s="84" t="s">
        <v>287</v>
      </c>
      <c r="C9" s="85">
        <v>198375.4</v>
      </c>
      <c r="D9" s="85">
        <v>113529.4</v>
      </c>
      <c r="E9" s="85">
        <v>28043.599999999999</v>
      </c>
      <c r="F9" s="85">
        <v>404584.8</v>
      </c>
      <c r="G9" s="86">
        <v>320560</v>
      </c>
    </row>
    <row r="10" spans="1:7" ht="13.5" thickBot="1">
      <c r="A10" s="146"/>
      <c r="B10" s="84" t="s">
        <v>288</v>
      </c>
      <c r="C10" s="86">
        <v>0</v>
      </c>
      <c r="D10" s="85">
        <v>1180.7</v>
      </c>
      <c r="E10" s="86">
        <v>1800</v>
      </c>
      <c r="F10" s="86">
        <v>30</v>
      </c>
      <c r="G10" s="85">
        <v>4939.6000000000004</v>
      </c>
    </row>
    <row r="11" spans="1:7" ht="13.5" thickBot="1">
      <c r="A11" s="146"/>
      <c r="B11" s="84" t="s">
        <v>289</v>
      </c>
      <c r="C11" s="86">
        <v>1130</v>
      </c>
      <c r="D11" s="86">
        <v>1450</v>
      </c>
      <c r="E11" s="86">
        <v>500</v>
      </c>
      <c r="F11" s="85">
        <v>265.89999999999998</v>
      </c>
      <c r="G11" s="86">
        <v>20</v>
      </c>
    </row>
    <row r="12" spans="1:7" ht="13.5" thickBot="1">
      <c r="A12" s="146"/>
      <c r="B12" s="84" t="s">
        <v>290</v>
      </c>
      <c r="C12" s="86">
        <v>112800</v>
      </c>
      <c r="D12" s="85">
        <v>46319.3</v>
      </c>
      <c r="E12" s="86">
        <v>17388</v>
      </c>
      <c r="F12" s="85">
        <v>3529.3</v>
      </c>
      <c r="G12" s="85">
        <v>16336.4</v>
      </c>
    </row>
    <row r="13" spans="1:7" ht="13.5" thickBot="1">
      <c r="A13" s="146"/>
      <c r="B13" s="84" t="s">
        <v>291</v>
      </c>
      <c r="C13" s="85">
        <v>4658.8999999999996</v>
      </c>
      <c r="D13" s="85">
        <v>33338.5</v>
      </c>
      <c r="E13" s="85">
        <v>1969.4</v>
      </c>
      <c r="F13" s="85">
        <v>1521.9</v>
      </c>
      <c r="G13" s="85">
        <v>8714.7999999999993</v>
      </c>
    </row>
    <row r="14" spans="1:7" ht="13.5" thickBot="1">
      <c r="A14" s="146"/>
      <c r="B14" s="84" t="s">
        <v>292</v>
      </c>
      <c r="C14" s="87"/>
      <c r="D14" s="86">
        <v>3494</v>
      </c>
      <c r="E14" s="87"/>
      <c r="F14" s="85">
        <v>12550.4</v>
      </c>
      <c r="G14" s="86">
        <v>0</v>
      </c>
    </row>
    <row r="15" spans="1:7" ht="13.5" thickBot="1">
      <c r="A15" s="146"/>
      <c r="B15" s="84" t="s">
        <v>293</v>
      </c>
      <c r="C15" s="87"/>
      <c r="D15" s="87"/>
      <c r="E15" s="85">
        <v>20.399999999999999</v>
      </c>
      <c r="F15" s="85">
        <v>14479.6</v>
      </c>
      <c r="G15" s="87"/>
    </row>
    <row r="16" spans="1:7" ht="13.5" thickBot="1">
      <c r="A16" s="146"/>
      <c r="B16" s="84" t="s">
        <v>294</v>
      </c>
      <c r="C16" s="87"/>
      <c r="D16" s="87"/>
      <c r="E16" s="86">
        <v>850</v>
      </c>
      <c r="F16" s="86">
        <v>696</v>
      </c>
      <c r="G16" s="86">
        <v>0</v>
      </c>
    </row>
    <row r="17" spans="1:7" ht="13.5" thickBot="1">
      <c r="A17" s="146"/>
      <c r="B17" s="84" t="s">
        <v>295</v>
      </c>
      <c r="C17" s="85">
        <v>444.4</v>
      </c>
      <c r="D17" s="85">
        <v>9158.1</v>
      </c>
      <c r="E17" s="85">
        <v>80311.199999999997</v>
      </c>
      <c r="F17" s="85">
        <v>2340.4</v>
      </c>
      <c r="G17" s="85">
        <v>6737.4</v>
      </c>
    </row>
    <row r="18" spans="1:7" ht="13.5" thickBot="1">
      <c r="A18" s="146"/>
      <c r="B18" s="84" t="s">
        <v>296</v>
      </c>
      <c r="C18" s="85">
        <v>423.6</v>
      </c>
      <c r="D18" s="86">
        <v>56</v>
      </c>
      <c r="E18" s="86">
        <v>0</v>
      </c>
      <c r="F18" s="85">
        <v>1556.2</v>
      </c>
      <c r="G18" s="86">
        <v>2614</v>
      </c>
    </row>
    <row r="19" spans="1:7" ht="13.5" thickBot="1">
      <c r="A19" s="146"/>
      <c r="B19" s="84" t="s">
        <v>297</v>
      </c>
      <c r="C19" s="85">
        <v>1790.3</v>
      </c>
      <c r="D19" s="85">
        <v>982.7</v>
      </c>
      <c r="E19" s="87"/>
      <c r="F19" s="87"/>
      <c r="G19" s="85">
        <v>34.5</v>
      </c>
    </row>
    <row r="20" spans="1:7" ht="13.5" thickBot="1">
      <c r="A20" s="146"/>
      <c r="B20" s="84" t="s">
        <v>298</v>
      </c>
      <c r="C20" s="86">
        <v>0</v>
      </c>
      <c r="D20" s="87"/>
      <c r="E20" s="87"/>
      <c r="F20" s="85">
        <v>470.8</v>
      </c>
      <c r="G20" s="85">
        <v>2151.1</v>
      </c>
    </row>
    <row r="21" spans="1:7" ht="13.5" thickBot="1">
      <c r="A21" s="146"/>
      <c r="B21" s="84" t="s">
        <v>299</v>
      </c>
      <c r="C21" s="86">
        <v>0</v>
      </c>
      <c r="D21" s="86">
        <v>0</v>
      </c>
      <c r="E21" s="85">
        <v>309569.2</v>
      </c>
      <c r="F21" s="85">
        <v>95430.9</v>
      </c>
      <c r="G21" s="86">
        <v>0</v>
      </c>
    </row>
    <row r="22" spans="1:7" ht="13.5" thickBot="1">
      <c r="A22" s="146"/>
      <c r="B22" s="84" t="s">
        <v>300</v>
      </c>
      <c r="C22" s="86">
        <v>0</v>
      </c>
      <c r="D22" s="86">
        <v>0</v>
      </c>
      <c r="E22" s="86">
        <v>0</v>
      </c>
      <c r="F22" s="85">
        <v>4046.3</v>
      </c>
      <c r="G22" s="85">
        <v>777.8</v>
      </c>
    </row>
    <row r="23" spans="1:7" ht="13.5" thickBot="1">
      <c r="A23" s="146"/>
      <c r="B23" s="84" t="s">
        <v>301</v>
      </c>
      <c r="C23" s="86">
        <v>0</v>
      </c>
      <c r="D23" s="86">
        <v>6647</v>
      </c>
      <c r="E23" s="85">
        <v>470.2</v>
      </c>
      <c r="F23" s="85">
        <v>6195.8</v>
      </c>
      <c r="G23" s="85">
        <v>678.5</v>
      </c>
    </row>
    <row r="24" spans="1:7" ht="13.5" thickBot="1">
      <c r="A24" s="146"/>
      <c r="B24" s="84" t="s">
        <v>302</v>
      </c>
      <c r="C24" s="85">
        <v>1920.8</v>
      </c>
      <c r="D24" s="86">
        <v>0</v>
      </c>
      <c r="E24" s="86">
        <v>0</v>
      </c>
      <c r="F24" s="86">
        <v>0</v>
      </c>
      <c r="G24" s="87"/>
    </row>
    <row r="25" spans="1:7" ht="13.5" thickBot="1">
      <c r="A25" s="146"/>
      <c r="B25" s="84" t="s">
        <v>303</v>
      </c>
      <c r="C25" s="86">
        <v>2997</v>
      </c>
      <c r="D25" s="86">
        <v>0</v>
      </c>
      <c r="E25" s="86">
        <v>0</v>
      </c>
      <c r="F25" s="85">
        <v>370.9</v>
      </c>
      <c r="G25" s="85">
        <v>145.19999999999999</v>
      </c>
    </row>
    <row r="26" spans="1:7" ht="13.5" thickBot="1">
      <c r="A26" s="146"/>
      <c r="B26" s="84" t="s">
        <v>304</v>
      </c>
      <c r="C26" s="87"/>
      <c r="D26" s="86">
        <v>10</v>
      </c>
      <c r="E26" s="87"/>
      <c r="F26" s="86">
        <v>0</v>
      </c>
      <c r="G26" s="87"/>
    </row>
    <row r="27" spans="1:7" ht="13.5" thickBot="1">
      <c r="A27" s="146"/>
      <c r="B27" s="84" t="s">
        <v>305</v>
      </c>
      <c r="C27" s="85">
        <v>169369.60000000001</v>
      </c>
      <c r="D27" s="85">
        <v>267635.8</v>
      </c>
      <c r="E27" s="85">
        <v>359722.8</v>
      </c>
      <c r="F27" s="85">
        <v>171810.9</v>
      </c>
      <c r="G27" s="85">
        <v>152038.39999999999</v>
      </c>
    </row>
    <row r="28" spans="1:7" ht="13.5" thickBot="1">
      <c r="A28" s="146"/>
      <c r="B28" s="84" t="s">
        <v>306</v>
      </c>
      <c r="C28" s="85">
        <v>715790.7</v>
      </c>
      <c r="D28" s="85">
        <v>842750.3</v>
      </c>
      <c r="E28" s="85">
        <v>316562.5</v>
      </c>
      <c r="F28" s="85">
        <v>128676.9</v>
      </c>
      <c r="G28" s="85">
        <v>420928.9</v>
      </c>
    </row>
    <row r="29" spans="1:7" ht="13.5" thickBot="1">
      <c r="A29" s="146"/>
      <c r="B29" s="84" t="s">
        <v>307</v>
      </c>
      <c r="C29" s="85">
        <v>21889.5</v>
      </c>
      <c r="D29" s="85">
        <v>25115.200000000001</v>
      </c>
      <c r="E29" s="85">
        <v>429921.2</v>
      </c>
      <c r="F29" s="85">
        <v>205698.9</v>
      </c>
      <c r="G29" s="85">
        <v>14094.6</v>
      </c>
    </row>
    <row r="30" spans="1:7" ht="13.5" thickBot="1">
      <c r="A30" s="146"/>
      <c r="B30" s="84" t="s">
        <v>308</v>
      </c>
      <c r="C30" s="86">
        <v>1588</v>
      </c>
      <c r="D30" s="86">
        <v>30</v>
      </c>
      <c r="E30" s="86">
        <v>0</v>
      </c>
      <c r="F30" s="86">
        <v>0</v>
      </c>
      <c r="G30" s="86">
        <v>1250</v>
      </c>
    </row>
    <row r="31" spans="1:7" ht="13.5" thickBot="1">
      <c r="A31" s="146"/>
      <c r="B31" s="84" t="s">
        <v>309</v>
      </c>
      <c r="C31" s="85">
        <v>20811.3</v>
      </c>
      <c r="D31" s="85">
        <v>518.79999999999995</v>
      </c>
      <c r="E31" s="85">
        <v>23962.9</v>
      </c>
      <c r="F31" s="85">
        <v>3202.9</v>
      </c>
      <c r="G31" s="85">
        <v>28154.3</v>
      </c>
    </row>
    <row r="32" spans="1:7" ht="13.5" thickBot="1">
      <c r="A32" s="146"/>
      <c r="B32" s="84" t="s">
        <v>310</v>
      </c>
      <c r="C32" s="85">
        <v>1131.2</v>
      </c>
      <c r="D32" s="85">
        <v>1318.9</v>
      </c>
      <c r="E32" s="87"/>
      <c r="F32" s="85">
        <v>2875.5</v>
      </c>
      <c r="G32" s="85">
        <v>9534.5</v>
      </c>
    </row>
    <row r="33" spans="1:7" ht="13.5" thickBot="1">
      <c r="A33" s="146"/>
      <c r="B33" s="84" t="s">
        <v>311</v>
      </c>
      <c r="C33" s="85">
        <v>8457.7000000000007</v>
      </c>
      <c r="D33" s="85">
        <v>4151.3</v>
      </c>
      <c r="E33" s="86">
        <v>0</v>
      </c>
      <c r="F33" s="85">
        <v>498.8</v>
      </c>
      <c r="G33" s="85">
        <v>5445.1</v>
      </c>
    </row>
    <row r="34" spans="1:7" ht="13.5" thickBot="1">
      <c r="A34" s="146"/>
      <c r="B34" s="84" t="s">
        <v>312</v>
      </c>
      <c r="C34" s="85">
        <v>120.2</v>
      </c>
      <c r="D34" s="85">
        <v>2.6</v>
      </c>
      <c r="E34" s="86">
        <v>450</v>
      </c>
      <c r="F34" s="86">
        <v>0</v>
      </c>
      <c r="G34" s="85">
        <v>135.69999999999999</v>
      </c>
    </row>
    <row r="35" spans="1:7" ht="13.5" thickBot="1">
      <c r="A35" s="146"/>
      <c r="B35" s="84" t="s">
        <v>313</v>
      </c>
      <c r="C35" s="86">
        <v>0</v>
      </c>
      <c r="D35" s="86">
        <v>0</v>
      </c>
      <c r="E35" s="85">
        <v>285.7</v>
      </c>
      <c r="F35" s="86">
        <v>0</v>
      </c>
      <c r="G35" s="85">
        <v>175.2</v>
      </c>
    </row>
    <row r="36" spans="1:7" ht="13.5" thickBot="1">
      <c r="A36" s="146"/>
      <c r="B36" s="84" t="s">
        <v>314</v>
      </c>
      <c r="C36" s="86">
        <v>0</v>
      </c>
      <c r="D36" s="86">
        <v>1200</v>
      </c>
      <c r="E36" s="85">
        <v>6.1</v>
      </c>
      <c r="F36" s="85">
        <v>2377.1999999999998</v>
      </c>
      <c r="G36" s="85">
        <v>9242.1</v>
      </c>
    </row>
    <row r="37" spans="1:7" ht="13.5" thickBot="1">
      <c r="A37" s="146"/>
      <c r="B37" s="84" t="s">
        <v>315</v>
      </c>
      <c r="C37" s="87"/>
      <c r="D37" s="87"/>
      <c r="E37" s="87"/>
      <c r="F37" s="85">
        <v>4482.7</v>
      </c>
      <c r="G37" s="85">
        <v>2008.6</v>
      </c>
    </row>
    <row r="38" spans="1:7" ht="13.5" thickBot="1">
      <c r="A38" s="146"/>
      <c r="B38" s="84" t="s">
        <v>316</v>
      </c>
      <c r="C38" s="87"/>
      <c r="D38" s="87"/>
      <c r="E38" s="87"/>
      <c r="F38" s="87"/>
      <c r="G38" s="86">
        <v>0</v>
      </c>
    </row>
    <row r="39" spans="1:7" ht="13.5" thickBot="1">
      <c r="A39" s="146"/>
      <c r="B39" s="84" t="s">
        <v>317</v>
      </c>
      <c r="C39" s="86">
        <v>0</v>
      </c>
      <c r="D39" s="86">
        <v>0</v>
      </c>
      <c r="E39" s="85">
        <v>129.69999999999999</v>
      </c>
      <c r="F39" s="85">
        <v>2315.5</v>
      </c>
      <c r="G39" s="85">
        <v>22942.1</v>
      </c>
    </row>
    <row r="40" spans="1:7" ht="13.5" thickBot="1">
      <c r="A40" s="146"/>
      <c r="B40" s="84" t="s">
        <v>318</v>
      </c>
      <c r="C40" s="87"/>
      <c r="D40" s="87"/>
      <c r="E40" s="87"/>
      <c r="F40" s="86">
        <v>0</v>
      </c>
      <c r="G40" s="86">
        <v>0</v>
      </c>
    </row>
    <row r="41" spans="1:7" ht="13.5" thickBot="1">
      <c r="A41" s="146"/>
      <c r="B41" s="84" t="s">
        <v>319</v>
      </c>
      <c r="C41" s="86">
        <v>625</v>
      </c>
      <c r="D41" s="87"/>
      <c r="E41" s="87"/>
      <c r="F41" s="87"/>
      <c r="G41" s="86">
        <v>12</v>
      </c>
    </row>
    <row r="42" spans="1:7" ht="13.5" thickBot="1">
      <c r="A42" s="146"/>
      <c r="B42" s="84" t="s">
        <v>320</v>
      </c>
      <c r="C42" s="85">
        <v>825157.1</v>
      </c>
      <c r="D42" s="85">
        <v>1504338.4</v>
      </c>
      <c r="E42" s="85">
        <v>6693.2</v>
      </c>
      <c r="F42" s="85">
        <v>1366469.8</v>
      </c>
      <c r="G42" s="85">
        <v>302294.40000000002</v>
      </c>
    </row>
    <row r="43" spans="1:7" ht="13.5" thickBot="1">
      <c r="A43" s="146"/>
      <c r="B43" s="84" t="s">
        <v>321</v>
      </c>
      <c r="C43" s="85">
        <v>36.9</v>
      </c>
      <c r="D43" s="85">
        <v>27.5</v>
      </c>
      <c r="E43" s="87"/>
      <c r="F43" s="87"/>
      <c r="G43" s="86">
        <v>0</v>
      </c>
    </row>
    <row r="44" spans="1:7" ht="13.5" thickBot="1">
      <c r="A44" s="89" t="s">
        <v>200</v>
      </c>
      <c r="B44" s="84"/>
      <c r="C44" s="85">
        <f>SUM(C7:C43)</f>
        <v>2298776.1999999997</v>
      </c>
      <c r="D44" s="85">
        <f t="shared" ref="D44:G44" si="0">SUM(D7:D43)</f>
        <v>3396254.0999999996</v>
      </c>
      <c r="E44" s="85">
        <f t="shared" si="0"/>
        <v>1802505.9</v>
      </c>
      <c r="F44" s="85">
        <f t="shared" si="0"/>
        <v>2593377.3000000003</v>
      </c>
      <c r="G44" s="85">
        <f t="shared" si="0"/>
        <v>1941034.5000000005</v>
      </c>
    </row>
    <row r="45" spans="1:7" ht="13.5" thickBot="1">
      <c r="A45" s="145" t="s">
        <v>20</v>
      </c>
      <c r="B45" s="84" t="s">
        <v>322</v>
      </c>
      <c r="C45" s="85">
        <v>83344.7</v>
      </c>
      <c r="D45" s="85">
        <v>34177.4</v>
      </c>
      <c r="E45" s="85">
        <v>248686.6</v>
      </c>
      <c r="F45" s="85">
        <v>18727.8</v>
      </c>
      <c r="G45" s="85">
        <v>18748.599999999999</v>
      </c>
    </row>
    <row r="46" spans="1:7" ht="13.5" thickBot="1">
      <c r="A46" s="146"/>
      <c r="B46" s="84" t="s">
        <v>323</v>
      </c>
      <c r="C46" s="85">
        <v>140097.20000000001</v>
      </c>
      <c r="D46" s="85">
        <v>274569.5</v>
      </c>
      <c r="E46" s="85">
        <v>171508.4</v>
      </c>
      <c r="F46" s="86">
        <v>283595</v>
      </c>
      <c r="G46" s="85">
        <v>131161.4</v>
      </c>
    </row>
    <row r="47" spans="1:7" ht="13.5" thickBot="1">
      <c r="A47" s="146"/>
      <c r="B47" s="84" t="s">
        <v>324</v>
      </c>
      <c r="C47" s="86">
        <v>0</v>
      </c>
      <c r="D47" s="85">
        <v>10949.5</v>
      </c>
      <c r="E47" s="87"/>
      <c r="F47" s="87"/>
      <c r="G47" s="87"/>
    </row>
    <row r="48" spans="1:7" ht="13.5" thickBot="1">
      <c r="A48" s="146"/>
      <c r="B48" s="84" t="s">
        <v>325</v>
      </c>
      <c r="C48" s="85">
        <v>15131.1</v>
      </c>
      <c r="D48" s="86">
        <v>9423</v>
      </c>
      <c r="E48" s="85">
        <v>52714.8</v>
      </c>
      <c r="F48" s="85">
        <v>4622.6000000000004</v>
      </c>
      <c r="G48" s="85">
        <v>12864.2</v>
      </c>
    </row>
    <row r="49" spans="1:7" ht="13.5" thickBot="1">
      <c r="A49" s="146"/>
      <c r="B49" s="84" t="s">
        <v>326</v>
      </c>
      <c r="C49" s="85">
        <v>6523.9</v>
      </c>
      <c r="D49" s="85">
        <v>0.4</v>
      </c>
      <c r="E49" s="85">
        <v>26748.3</v>
      </c>
      <c r="F49" s="85">
        <v>14701.6</v>
      </c>
      <c r="G49" s="85">
        <v>20849.900000000001</v>
      </c>
    </row>
    <row r="50" spans="1:7" ht="13.5" thickBot="1">
      <c r="A50" s="146"/>
      <c r="B50" s="84" t="s">
        <v>327</v>
      </c>
      <c r="C50" s="85">
        <v>196304.2</v>
      </c>
      <c r="D50" s="85">
        <v>24785.3</v>
      </c>
      <c r="E50" s="85">
        <v>7846.6</v>
      </c>
      <c r="F50" s="85">
        <v>265111.59999999998</v>
      </c>
      <c r="G50" s="85">
        <v>19580.8</v>
      </c>
    </row>
    <row r="51" spans="1:7" ht="13.5" thickBot="1">
      <c r="A51" s="146"/>
      <c r="B51" s="84" t="s">
        <v>328</v>
      </c>
      <c r="C51" s="85">
        <v>49524.9</v>
      </c>
      <c r="D51" s="85">
        <v>4521.5</v>
      </c>
      <c r="E51" s="85">
        <v>11137.3</v>
      </c>
      <c r="F51" s="85">
        <v>930.8</v>
      </c>
      <c r="G51" s="85">
        <v>740.7</v>
      </c>
    </row>
    <row r="52" spans="1:7" ht="13.5" thickBot="1">
      <c r="A52" s="146"/>
      <c r="B52" s="84" t="s">
        <v>329</v>
      </c>
      <c r="C52" s="85">
        <v>6378.6</v>
      </c>
      <c r="D52" s="85">
        <v>31762.7</v>
      </c>
      <c r="E52" s="85">
        <v>359971.3</v>
      </c>
      <c r="F52" s="85">
        <v>2866.9</v>
      </c>
      <c r="G52" s="85">
        <v>17481.099999999999</v>
      </c>
    </row>
    <row r="53" spans="1:7" ht="13.5" thickBot="1">
      <c r="A53" s="146"/>
      <c r="B53" s="84" t="s">
        <v>330</v>
      </c>
      <c r="C53" s="86">
        <v>0</v>
      </c>
      <c r="D53" s="85">
        <v>1108.4000000000001</v>
      </c>
      <c r="E53" s="86">
        <v>200</v>
      </c>
      <c r="F53" s="85">
        <v>12797.1</v>
      </c>
      <c r="G53" s="85">
        <v>7574.2</v>
      </c>
    </row>
    <row r="54" spans="1:7" ht="13.5" thickBot="1">
      <c r="A54" s="146"/>
      <c r="B54" s="84" t="s">
        <v>331</v>
      </c>
      <c r="C54" s="85">
        <v>20542.8</v>
      </c>
      <c r="D54" s="85">
        <v>84084.9</v>
      </c>
      <c r="E54" s="85">
        <v>31590.7</v>
      </c>
      <c r="F54" s="85">
        <v>64015.7</v>
      </c>
      <c r="G54" s="86">
        <v>62044</v>
      </c>
    </row>
    <row r="55" spans="1:7" ht="13.5" thickBot="1">
      <c r="A55" s="146"/>
      <c r="B55" s="84" t="s">
        <v>332</v>
      </c>
      <c r="C55" s="85">
        <v>6872.1</v>
      </c>
      <c r="D55" s="85">
        <v>4875.8999999999996</v>
      </c>
      <c r="E55" s="85">
        <v>14904.5</v>
      </c>
      <c r="F55" s="85">
        <v>264379.59999999998</v>
      </c>
      <c r="G55" s="85">
        <v>50183.1</v>
      </c>
    </row>
    <row r="56" spans="1:7" ht="13.5" thickBot="1">
      <c r="A56" s="146"/>
      <c r="B56" s="84" t="s">
        <v>333</v>
      </c>
      <c r="C56" s="87"/>
      <c r="D56" s="86">
        <v>1306</v>
      </c>
      <c r="E56" s="85">
        <v>25736.1</v>
      </c>
      <c r="F56" s="87"/>
      <c r="G56" s="86">
        <v>55776</v>
      </c>
    </row>
    <row r="57" spans="1:7" ht="13.5" thickBot="1">
      <c r="A57" s="146"/>
      <c r="B57" s="84" t="s">
        <v>334</v>
      </c>
      <c r="C57" s="85">
        <v>18.5</v>
      </c>
      <c r="D57" s="86">
        <v>0</v>
      </c>
      <c r="E57" s="86">
        <v>0</v>
      </c>
      <c r="F57" s="85">
        <v>1821.6</v>
      </c>
      <c r="G57" s="85">
        <v>11161.3</v>
      </c>
    </row>
    <row r="58" spans="1:7" ht="13.5" thickBot="1">
      <c r="A58" s="146"/>
      <c r="B58" s="84" t="s">
        <v>335</v>
      </c>
      <c r="C58" s="87"/>
      <c r="D58" s="87"/>
      <c r="E58" s="87"/>
      <c r="F58" s="86">
        <v>0</v>
      </c>
      <c r="G58" s="87"/>
    </row>
    <row r="59" spans="1:7" ht="13.5" thickBot="1">
      <c r="A59" s="89" t="s">
        <v>20</v>
      </c>
      <c r="B59" s="84"/>
      <c r="C59" s="90">
        <f>SUM(C45:C58)</f>
        <v>524738</v>
      </c>
      <c r="D59" s="90">
        <f t="shared" ref="D59:G59" si="1">SUM(D45:D58)</f>
        <v>481564.50000000012</v>
      </c>
      <c r="E59" s="90">
        <f t="shared" si="1"/>
        <v>951044.59999999986</v>
      </c>
      <c r="F59" s="90">
        <f t="shared" si="1"/>
        <v>933570.29999999981</v>
      </c>
      <c r="G59" s="90">
        <f t="shared" si="1"/>
        <v>408165.3</v>
      </c>
    </row>
    <row r="60" spans="1:7" ht="13.5" thickBot="1">
      <c r="A60" s="145" t="s">
        <v>22</v>
      </c>
      <c r="B60" s="84" t="s">
        <v>336</v>
      </c>
      <c r="C60" s="85">
        <v>133896.70000000001</v>
      </c>
      <c r="D60" s="85">
        <v>131975.79999999999</v>
      </c>
      <c r="E60" s="85">
        <v>373961.1</v>
      </c>
      <c r="F60" s="85">
        <v>269538.8</v>
      </c>
      <c r="G60" s="85">
        <v>124770.9</v>
      </c>
    </row>
    <row r="61" spans="1:7" ht="13.5" thickBot="1">
      <c r="A61" s="146"/>
      <c r="B61" s="84" t="s">
        <v>337</v>
      </c>
      <c r="C61" s="85">
        <v>19779.599999999999</v>
      </c>
      <c r="D61" s="85">
        <v>31931.5</v>
      </c>
      <c r="E61" s="86">
        <v>87045</v>
      </c>
      <c r="F61" s="85">
        <v>15730.4</v>
      </c>
      <c r="G61" s="85">
        <v>185268.7</v>
      </c>
    </row>
    <row r="62" spans="1:7" ht="13.5" thickBot="1">
      <c r="A62" s="146"/>
      <c r="B62" s="84" t="s">
        <v>338</v>
      </c>
      <c r="C62" s="85">
        <v>61629.3</v>
      </c>
      <c r="D62" s="85">
        <v>173216.1</v>
      </c>
      <c r="E62" s="85">
        <v>461770.1</v>
      </c>
      <c r="F62" s="85">
        <v>237863.9</v>
      </c>
      <c r="G62" s="86">
        <v>289147</v>
      </c>
    </row>
    <row r="63" spans="1:7" ht="13.5" thickBot="1">
      <c r="A63" s="146"/>
      <c r="B63" s="84" t="s">
        <v>339</v>
      </c>
      <c r="C63" s="86">
        <v>141982</v>
      </c>
      <c r="D63" s="85">
        <v>24070.7</v>
      </c>
      <c r="E63" s="85">
        <v>178176.3</v>
      </c>
      <c r="F63" s="85">
        <v>272728.8</v>
      </c>
      <c r="G63" s="85">
        <v>67079.600000000006</v>
      </c>
    </row>
    <row r="64" spans="1:7" ht="13.5" thickBot="1">
      <c r="A64" s="146"/>
      <c r="B64" s="84" t="s">
        <v>340</v>
      </c>
      <c r="C64" s="85">
        <v>40859.199999999997</v>
      </c>
      <c r="D64" s="85">
        <v>72687.5</v>
      </c>
      <c r="E64" s="85">
        <v>12655.4</v>
      </c>
      <c r="F64" s="85">
        <v>80416.3</v>
      </c>
      <c r="G64" s="85">
        <v>15685.6</v>
      </c>
    </row>
    <row r="65" spans="1:7" ht="13.5" thickBot="1">
      <c r="A65" s="146"/>
      <c r="B65" s="84" t="s">
        <v>341</v>
      </c>
      <c r="C65" s="85">
        <v>1031801.6</v>
      </c>
      <c r="D65" s="85">
        <v>818219.3</v>
      </c>
      <c r="E65" s="86">
        <v>949627</v>
      </c>
      <c r="F65" s="85">
        <v>1475211.5</v>
      </c>
      <c r="G65" s="85">
        <v>401808.6</v>
      </c>
    </row>
    <row r="66" spans="1:7" ht="13.5" thickBot="1">
      <c r="A66" s="146"/>
      <c r="B66" s="84" t="s">
        <v>342</v>
      </c>
      <c r="C66" s="85">
        <v>17314.400000000001</v>
      </c>
      <c r="D66" s="85">
        <v>376.7</v>
      </c>
      <c r="E66" s="85">
        <v>20667.5</v>
      </c>
      <c r="F66" s="85">
        <v>11719.5</v>
      </c>
      <c r="G66" s="85">
        <v>18052.8</v>
      </c>
    </row>
    <row r="67" spans="1:7" ht="13.5" thickBot="1">
      <c r="A67" s="146"/>
      <c r="B67" s="84" t="s">
        <v>343</v>
      </c>
      <c r="C67" s="85">
        <v>448825.7</v>
      </c>
      <c r="D67" s="85">
        <v>40.4</v>
      </c>
      <c r="E67" s="85">
        <v>28802.2</v>
      </c>
      <c r="F67" s="86">
        <v>13182</v>
      </c>
      <c r="G67" s="86">
        <v>9833</v>
      </c>
    </row>
    <row r="68" spans="1:7" ht="13.5" thickBot="1">
      <c r="A68" s="146"/>
      <c r="B68" s="84" t="s">
        <v>344</v>
      </c>
      <c r="C68" s="85">
        <v>26093.9</v>
      </c>
      <c r="D68" s="85">
        <v>67533.399999999994</v>
      </c>
      <c r="E68" s="85">
        <v>32960.5</v>
      </c>
      <c r="F68" s="85">
        <v>5051.1000000000004</v>
      </c>
      <c r="G68" s="85">
        <v>27961.599999999999</v>
      </c>
    </row>
    <row r="69" spans="1:7" ht="13.5" thickBot="1">
      <c r="A69" s="89" t="s">
        <v>22</v>
      </c>
      <c r="B69" s="84"/>
      <c r="C69" s="85">
        <f>SUM(C60:C68)</f>
        <v>1922182.3999999997</v>
      </c>
      <c r="D69" s="85">
        <f t="shared" ref="D69:G69" si="2">SUM(D60:D68)</f>
        <v>1320051.3999999999</v>
      </c>
      <c r="E69" s="85">
        <f t="shared" si="2"/>
        <v>2145665.1</v>
      </c>
      <c r="F69" s="85">
        <f t="shared" si="2"/>
        <v>2381442.3000000003</v>
      </c>
      <c r="G69" s="85">
        <f t="shared" si="2"/>
        <v>1139607.8</v>
      </c>
    </row>
    <row r="70" spans="1:7" ht="13.5" thickBot="1">
      <c r="A70" s="145" t="s">
        <v>192</v>
      </c>
      <c r="B70" s="84" t="s">
        <v>345</v>
      </c>
      <c r="C70" s="85">
        <v>84534.399999999994</v>
      </c>
      <c r="D70" s="85">
        <v>34819.1</v>
      </c>
      <c r="E70" s="85">
        <v>71983.7</v>
      </c>
      <c r="F70" s="85">
        <v>313570.5</v>
      </c>
      <c r="G70" s="85">
        <v>101726.9</v>
      </c>
    </row>
    <row r="71" spans="1:7" ht="13.5" thickBot="1">
      <c r="A71" s="146"/>
      <c r="B71" s="84" t="s">
        <v>346</v>
      </c>
      <c r="C71" s="85">
        <v>3022.1</v>
      </c>
      <c r="D71" s="85">
        <v>1460.3</v>
      </c>
      <c r="E71" s="85">
        <v>3090.3</v>
      </c>
      <c r="F71" s="85">
        <v>420.7</v>
      </c>
      <c r="G71" s="85">
        <v>6372.7</v>
      </c>
    </row>
    <row r="72" spans="1:7" ht="13.5" thickBot="1">
      <c r="A72" s="146"/>
      <c r="B72" s="84" t="s">
        <v>347</v>
      </c>
      <c r="C72" s="85">
        <v>6921.8</v>
      </c>
      <c r="D72" s="85">
        <v>5927.8</v>
      </c>
      <c r="E72" s="86">
        <v>1000</v>
      </c>
      <c r="F72" s="85">
        <v>418.1</v>
      </c>
      <c r="G72" s="85">
        <v>741.6</v>
      </c>
    </row>
    <row r="73" spans="1:7" ht="13.5" thickBot="1">
      <c r="A73" s="146"/>
      <c r="B73" s="84" t="s">
        <v>348</v>
      </c>
      <c r="C73" s="85">
        <v>3075.1</v>
      </c>
      <c r="D73" s="85">
        <v>407.9</v>
      </c>
      <c r="E73" s="85">
        <v>1086.3</v>
      </c>
      <c r="F73" s="85">
        <v>4046.2</v>
      </c>
      <c r="G73" s="85">
        <v>1620.8</v>
      </c>
    </row>
    <row r="74" spans="1:7" ht="13.5" thickBot="1">
      <c r="A74" s="146"/>
      <c r="B74" s="84" t="s">
        <v>349</v>
      </c>
      <c r="C74" s="85">
        <v>1620.6</v>
      </c>
      <c r="D74" s="86">
        <v>1729</v>
      </c>
      <c r="E74" s="85">
        <v>49017.4</v>
      </c>
      <c r="F74" s="85">
        <v>34748.400000000001</v>
      </c>
      <c r="G74" s="85">
        <v>18538.099999999999</v>
      </c>
    </row>
    <row r="75" spans="1:7" ht="13.5" thickBot="1">
      <c r="A75" s="146"/>
      <c r="B75" s="84" t="s">
        <v>350</v>
      </c>
      <c r="C75" s="86">
        <v>1380</v>
      </c>
      <c r="D75" s="85">
        <v>7566.9</v>
      </c>
      <c r="E75" s="86">
        <v>0</v>
      </c>
      <c r="F75" s="85">
        <v>20506.400000000001</v>
      </c>
      <c r="G75" s="85">
        <v>3119.3</v>
      </c>
    </row>
    <row r="76" spans="1:7" ht="13.5" thickBot="1">
      <c r="A76" s="146"/>
      <c r="B76" s="84" t="s">
        <v>351</v>
      </c>
      <c r="C76" s="85">
        <v>56241.3</v>
      </c>
      <c r="D76" s="86">
        <v>110401</v>
      </c>
      <c r="E76" s="86">
        <v>12757</v>
      </c>
      <c r="F76" s="85">
        <v>31644.3</v>
      </c>
      <c r="G76" s="86">
        <v>411211</v>
      </c>
    </row>
    <row r="77" spans="1:7" ht="13.5" thickBot="1">
      <c r="A77" s="146"/>
      <c r="B77" s="84" t="s">
        <v>352</v>
      </c>
      <c r="C77" s="86">
        <v>8798</v>
      </c>
      <c r="D77" s="85">
        <v>14993.8</v>
      </c>
      <c r="E77" s="85">
        <v>14.1</v>
      </c>
      <c r="F77" s="85">
        <v>40542.6</v>
      </c>
      <c r="G77" s="85">
        <v>50722.1</v>
      </c>
    </row>
    <row r="78" spans="1:7" ht="13.5" thickBot="1">
      <c r="A78" s="146"/>
      <c r="B78" s="84" t="s">
        <v>353</v>
      </c>
      <c r="C78" s="85">
        <v>423.2</v>
      </c>
      <c r="D78" s="85">
        <v>6308.4</v>
      </c>
      <c r="E78" s="87"/>
      <c r="F78" s="86">
        <v>0</v>
      </c>
      <c r="G78" s="86">
        <v>2000</v>
      </c>
    </row>
    <row r="79" spans="1:7" ht="13.5" thickBot="1">
      <c r="A79" s="146"/>
      <c r="B79" s="84" t="s">
        <v>354</v>
      </c>
      <c r="C79" s="87"/>
      <c r="D79" s="87"/>
      <c r="E79" s="85">
        <v>11776.1</v>
      </c>
      <c r="F79" s="85">
        <v>781.9</v>
      </c>
      <c r="G79" s="85">
        <v>57.3</v>
      </c>
    </row>
    <row r="80" spans="1:7" ht="13.5" thickBot="1">
      <c r="A80" s="146"/>
      <c r="B80" s="84" t="s">
        <v>355</v>
      </c>
      <c r="C80" s="87"/>
      <c r="D80" s="87"/>
      <c r="E80" s="86">
        <v>0</v>
      </c>
      <c r="F80" s="86">
        <v>1000</v>
      </c>
      <c r="G80" s="85">
        <v>6406.8</v>
      </c>
    </row>
    <row r="81" spans="1:7" ht="13.5" thickBot="1">
      <c r="A81" s="146"/>
      <c r="B81" s="84" t="s">
        <v>356</v>
      </c>
      <c r="C81" s="87"/>
      <c r="D81" s="86">
        <v>0</v>
      </c>
      <c r="E81" s="86">
        <v>0</v>
      </c>
      <c r="F81" s="85">
        <v>736.5</v>
      </c>
      <c r="G81" s="85">
        <v>36709.300000000003</v>
      </c>
    </row>
    <row r="82" spans="1:7" ht="13.5" thickBot="1">
      <c r="A82" s="146"/>
      <c r="B82" s="84" t="s">
        <v>357</v>
      </c>
      <c r="C82" s="85">
        <v>1455.4</v>
      </c>
      <c r="D82" s="86">
        <v>0</v>
      </c>
      <c r="E82" s="86">
        <v>0</v>
      </c>
      <c r="F82" s="86">
        <v>60</v>
      </c>
      <c r="G82" s="85">
        <v>261.3</v>
      </c>
    </row>
    <row r="83" spans="1:7" ht="13.5" thickBot="1">
      <c r="A83" s="146"/>
      <c r="B83" s="84" t="s">
        <v>358</v>
      </c>
      <c r="C83" s="86">
        <v>0</v>
      </c>
      <c r="D83" s="87"/>
      <c r="E83" s="86">
        <v>55</v>
      </c>
      <c r="F83" s="85">
        <v>500.7</v>
      </c>
      <c r="G83" s="86">
        <v>0</v>
      </c>
    </row>
    <row r="84" spans="1:7" ht="13.5" thickBot="1">
      <c r="A84" s="146"/>
      <c r="B84" s="84" t="s">
        <v>359</v>
      </c>
      <c r="C84" s="87"/>
      <c r="D84" s="86">
        <v>0</v>
      </c>
      <c r="E84" s="86">
        <v>0</v>
      </c>
      <c r="F84" s="86">
        <v>0</v>
      </c>
      <c r="G84" s="85">
        <v>2239.4</v>
      </c>
    </row>
    <row r="85" spans="1:7" ht="13.5" thickBot="1">
      <c r="A85" s="146"/>
      <c r="B85" s="84" t="s">
        <v>360</v>
      </c>
      <c r="C85" s="85">
        <v>892.5</v>
      </c>
      <c r="D85" s="86">
        <v>0</v>
      </c>
      <c r="E85" s="86">
        <v>0</v>
      </c>
      <c r="F85" s="86">
        <v>2300</v>
      </c>
      <c r="G85" s="85">
        <v>917.6</v>
      </c>
    </row>
    <row r="86" spans="1:7" ht="13.5" thickBot="1">
      <c r="A86" s="146"/>
      <c r="B86" s="84" t="s">
        <v>361</v>
      </c>
      <c r="C86" s="87"/>
      <c r="D86" s="87"/>
      <c r="E86" s="87"/>
      <c r="F86" s="86">
        <v>0</v>
      </c>
      <c r="G86" s="86">
        <v>0</v>
      </c>
    </row>
    <row r="87" spans="1:7" ht="13.5" thickBot="1">
      <c r="A87" s="146"/>
      <c r="B87" s="84" t="s">
        <v>362</v>
      </c>
      <c r="C87" s="86">
        <v>0</v>
      </c>
      <c r="D87" s="85">
        <v>5576.8</v>
      </c>
      <c r="E87" s="85">
        <v>5584.7</v>
      </c>
      <c r="F87" s="86">
        <v>4892</v>
      </c>
      <c r="G87" s="85">
        <v>3051.5</v>
      </c>
    </row>
    <row r="88" spans="1:7" ht="13.5" thickBot="1">
      <c r="A88" s="146"/>
      <c r="B88" s="84" t="s">
        <v>363</v>
      </c>
      <c r="C88" s="85">
        <v>6657.3</v>
      </c>
      <c r="D88" s="85">
        <v>5958.3</v>
      </c>
      <c r="E88" s="85">
        <v>52711.5</v>
      </c>
      <c r="F88" s="85">
        <v>38605.800000000003</v>
      </c>
      <c r="G88" s="86">
        <v>28988</v>
      </c>
    </row>
    <row r="89" spans="1:7" ht="13.5" thickBot="1">
      <c r="A89" s="146"/>
      <c r="B89" s="84" t="s">
        <v>364</v>
      </c>
      <c r="C89" s="87"/>
      <c r="D89" s="87"/>
      <c r="E89" s="87"/>
      <c r="F89" s="86">
        <v>0</v>
      </c>
      <c r="G89" s="85">
        <v>105.6</v>
      </c>
    </row>
    <row r="90" spans="1:7" ht="13.5" thickBot="1">
      <c r="A90" s="146"/>
      <c r="B90" s="84" t="s">
        <v>365</v>
      </c>
      <c r="C90" s="85">
        <v>5016.3999999999996</v>
      </c>
      <c r="D90" s="85">
        <v>16318.6</v>
      </c>
      <c r="E90" s="85">
        <v>12934.8</v>
      </c>
      <c r="F90" s="85">
        <v>6842.8</v>
      </c>
      <c r="G90" s="85">
        <v>10949.9</v>
      </c>
    </row>
    <row r="91" spans="1:7" ht="13.5" thickBot="1">
      <c r="A91" s="146"/>
      <c r="B91" s="84" t="s">
        <v>366</v>
      </c>
      <c r="C91" s="87"/>
      <c r="D91" s="85">
        <v>4380.3</v>
      </c>
      <c r="E91" s="85">
        <v>11867.4</v>
      </c>
      <c r="F91" s="86">
        <v>31</v>
      </c>
      <c r="G91" s="85">
        <v>7731.6</v>
      </c>
    </row>
    <row r="92" spans="1:7" ht="13.5" thickBot="1">
      <c r="A92" s="146"/>
      <c r="B92" s="84" t="s">
        <v>367</v>
      </c>
      <c r="C92" s="87"/>
      <c r="D92" s="87"/>
      <c r="E92" s="86">
        <v>3390</v>
      </c>
      <c r="F92" s="85">
        <v>11373.4</v>
      </c>
      <c r="G92" s="85">
        <v>18133.2</v>
      </c>
    </row>
    <row r="93" spans="1:7" ht="13.5" thickBot="1">
      <c r="A93" s="146"/>
      <c r="B93" s="84" t="s">
        <v>368</v>
      </c>
      <c r="C93" s="85">
        <v>1277.8</v>
      </c>
      <c r="D93" s="86">
        <v>0</v>
      </c>
      <c r="E93" s="86">
        <v>6470</v>
      </c>
      <c r="F93" s="85">
        <v>1431.3</v>
      </c>
      <c r="G93" s="85">
        <v>3478.9</v>
      </c>
    </row>
    <row r="94" spans="1:7" ht="13.5" thickBot="1">
      <c r="A94" s="146"/>
      <c r="B94" s="84" t="s">
        <v>369</v>
      </c>
      <c r="C94" s="85">
        <v>35.700000000000003</v>
      </c>
      <c r="D94" s="87"/>
      <c r="E94" s="86">
        <v>0</v>
      </c>
      <c r="F94" s="85">
        <v>10551.7</v>
      </c>
      <c r="G94" s="85">
        <v>7.4</v>
      </c>
    </row>
    <row r="95" spans="1:7" ht="13.5" thickBot="1">
      <c r="A95" s="146"/>
      <c r="B95" s="84" t="s">
        <v>370</v>
      </c>
      <c r="C95" s="85">
        <v>31950.799999999999</v>
      </c>
      <c r="D95" s="85">
        <v>9722.2999999999993</v>
      </c>
      <c r="E95" s="85">
        <v>409.6</v>
      </c>
      <c r="F95" s="85">
        <v>39239.4</v>
      </c>
      <c r="G95" s="85">
        <v>17738.3</v>
      </c>
    </row>
    <row r="96" spans="1:7" ht="13.5" thickBot="1">
      <c r="A96" s="146"/>
      <c r="B96" s="84" t="s">
        <v>371</v>
      </c>
      <c r="C96" s="85">
        <v>6961.3</v>
      </c>
      <c r="D96" s="87"/>
      <c r="E96" s="85">
        <v>2118.4</v>
      </c>
      <c r="F96" s="85">
        <v>6486.8</v>
      </c>
      <c r="G96" s="85">
        <v>5407.2</v>
      </c>
    </row>
    <row r="97" spans="1:7" ht="13.5" thickBot="1">
      <c r="A97" s="146"/>
      <c r="B97" s="84" t="s">
        <v>372</v>
      </c>
      <c r="C97" s="86">
        <v>500</v>
      </c>
      <c r="D97" s="86">
        <v>2500</v>
      </c>
      <c r="E97" s="86">
        <v>1050</v>
      </c>
      <c r="F97" s="86">
        <v>0</v>
      </c>
      <c r="G97" s="85">
        <v>14.8</v>
      </c>
    </row>
    <row r="98" spans="1:7" ht="13.5" thickBot="1">
      <c r="A98" s="146"/>
      <c r="B98" s="84" t="s">
        <v>373</v>
      </c>
      <c r="C98" s="85">
        <v>526.29999999999995</v>
      </c>
      <c r="D98" s="85">
        <v>5870.8</v>
      </c>
      <c r="E98" s="85">
        <v>68967.899999999994</v>
      </c>
      <c r="F98" s="85">
        <v>34706.5</v>
      </c>
      <c r="G98" s="85">
        <v>124256.1</v>
      </c>
    </row>
    <row r="99" spans="1:7" ht="13.5" thickBot="1">
      <c r="A99" s="146"/>
      <c r="B99" s="84" t="s">
        <v>374</v>
      </c>
      <c r="C99" s="85">
        <v>1078.5</v>
      </c>
      <c r="D99" s="86">
        <v>850</v>
      </c>
      <c r="E99" s="85">
        <v>8885.5</v>
      </c>
      <c r="F99" s="85">
        <v>12532.8</v>
      </c>
      <c r="G99" s="85">
        <v>6063.4</v>
      </c>
    </row>
    <row r="100" spans="1:7" ht="13.5" thickBot="1">
      <c r="A100" s="146"/>
      <c r="B100" s="84" t="s">
        <v>375</v>
      </c>
      <c r="C100" s="87"/>
      <c r="D100" s="87"/>
      <c r="E100" s="87"/>
      <c r="F100" s="86">
        <v>1037</v>
      </c>
      <c r="G100" s="85">
        <v>1496.8</v>
      </c>
    </row>
    <row r="101" spans="1:7" ht="13.5" thickBot="1">
      <c r="A101" s="146"/>
      <c r="B101" s="84" t="s">
        <v>376</v>
      </c>
      <c r="C101" s="86">
        <v>0</v>
      </c>
      <c r="D101" s="87"/>
      <c r="E101" s="87"/>
      <c r="F101" s="87"/>
      <c r="G101" s="86">
        <v>0</v>
      </c>
    </row>
    <row r="102" spans="1:7" ht="13.5" thickBot="1">
      <c r="A102" s="146"/>
      <c r="B102" s="84" t="s">
        <v>377</v>
      </c>
      <c r="C102" s="85">
        <v>19104.8</v>
      </c>
      <c r="D102" s="85">
        <v>229508.3</v>
      </c>
      <c r="E102" s="85">
        <v>138190.9</v>
      </c>
      <c r="F102" s="85">
        <v>231390.8</v>
      </c>
      <c r="G102" s="86">
        <v>160729</v>
      </c>
    </row>
    <row r="103" spans="1:7" ht="13.5" thickBot="1">
      <c r="A103" s="146"/>
      <c r="B103" s="84" t="s">
        <v>378</v>
      </c>
      <c r="C103" s="85">
        <v>39.299999999999997</v>
      </c>
      <c r="D103" s="87"/>
      <c r="E103" s="86">
        <v>0</v>
      </c>
      <c r="F103" s="86">
        <v>0</v>
      </c>
      <c r="G103" s="86">
        <v>0</v>
      </c>
    </row>
    <row r="104" spans="1:7" ht="13.5" thickBot="1">
      <c r="A104" s="89" t="s">
        <v>192</v>
      </c>
      <c r="B104" s="84"/>
      <c r="C104" s="85">
        <f>SUM(C70:C103)</f>
        <v>241512.59999999995</v>
      </c>
      <c r="D104" s="85">
        <f t="shared" ref="D104:G104" si="3">SUM(D70:D103)</f>
        <v>464299.59999999992</v>
      </c>
      <c r="E104" s="85">
        <f t="shared" si="3"/>
        <v>463360.6</v>
      </c>
      <c r="F104" s="85">
        <f t="shared" si="3"/>
        <v>850397.60000000009</v>
      </c>
      <c r="G104" s="85">
        <f t="shared" si="3"/>
        <v>1030795.9000000003</v>
      </c>
    </row>
    <row r="105" spans="1:7" ht="13.5" thickBot="1">
      <c r="A105" s="145" t="s">
        <v>1</v>
      </c>
      <c r="B105" s="84" t="s">
        <v>379</v>
      </c>
      <c r="C105" s="85">
        <v>29922.3</v>
      </c>
      <c r="D105" s="85">
        <v>30551.200000000001</v>
      </c>
      <c r="E105" s="85">
        <v>50194.8</v>
      </c>
      <c r="F105" s="86">
        <v>3349</v>
      </c>
      <c r="G105" s="85">
        <v>11305.9</v>
      </c>
    </row>
    <row r="106" spans="1:7" ht="13.5" thickBot="1">
      <c r="A106" s="146"/>
      <c r="B106" s="84" t="s">
        <v>380</v>
      </c>
      <c r="C106" s="85">
        <v>565.70000000000005</v>
      </c>
      <c r="D106" s="85">
        <v>16.8</v>
      </c>
      <c r="E106" s="85">
        <v>341.9</v>
      </c>
      <c r="F106" s="85">
        <v>2714.7</v>
      </c>
      <c r="G106" s="86">
        <v>35667</v>
      </c>
    </row>
    <row r="107" spans="1:7" ht="13.5" thickBot="1">
      <c r="A107" s="146"/>
      <c r="B107" s="84" t="s">
        <v>381</v>
      </c>
      <c r="C107" s="85">
        <v>320385.5</v>
      </c>
      <c r="D107" s="86">
        <v>289820</v>
      </c>
      <c r="E107" s="85">
        <v>150706.6</v>
      </c>
      <c r="F107" s="86">
        <v>26697</v>
      </c>
      <c r="G107" s="85">
        <v>108010.6</v>
      </c>
    </row>
    <row r="108" spans="1:7" ht="13.5" thickBot="1">
      <c r="A108" s="146"/>
      <c r="B108" s="84" t="s">
        <v>382</v>
      </c>
      <c r="C108" s="85">
        <v>93658.9</v>
      </c>
      <c r="D108" s="85">
        <v>281341.40000000002</v>
      </c>
      <c r="E108" s="85">
        <v>66094.100000000006</v>
      </c>
      <c r="F108" s="85">
        <v>480308.6</v>
      </c>
      <c r="G108" s="85">
        <v>419048.6</v>
      </c>
    </row>
    <row r="109" spans="1:7" ht="13.5" thickBot="1">
      <c r="A109" s="146"/>
      <c r="B109" s="84" t="s">
        <v>383</v>
      </c>
      <c r="C109" s="86">
        <v>0</v>
      </c>
      <c r="D109" s="87"/>
      <c r="E109" s="85">
        <v>743.4</v>
      </c>
      <c r="F109" s="86">
        <v>0</v>
      </c>
      <c r="G109" s="85">
        <v>397.7</v>
      </c>
    </row>
    <row r="110" spans="1:7" ht="13.5" thickBot="1">
      <c r="A110" s="146"/>
      <c r="B110" s="84" t="s">
        <v>384</v>
      </c>
      <c r="C110" s="87"/>
      <c r="D110" s="87"/>
      <c r="E110" s="86">
        <v>0</v>
      </c>
      <c r="F110" s="85">
        <v>193561.7</v>
      </c>
      <c r="G110" s="85">
        <v>204070.6</v>
      </c>
    </row>
    <row r="111" spans="1:7" ht="13.5" thickBot="1">
      <c r="A111" s="146"/>
      <c r="B111" s="84" t="s">
        <v>385</v>
      </c>
      <c r="C111" s="85">
        <v>19642.099999999999</v>
      </c>
      <c r="D111" s="85">
        <v>13421.8</v>
      </c>
      <c r="E111" s="85">
        <v>297.2</v>
      </c>
      <c r="F111" s="85">
        <v>1760.6</v>
      </c>
      <c r="G111" s="85">
        <v>14035.9</v>
      </c>
    </row>
    <row r="112" spans="1:7" ht="13.5" thickBot="1">
      <c r="A112" s="146"/>
      <c r="B112" s="84" t="s">
        <v>386</v>
      </c>
      <c r="C112" s="87"/>
      <c r="D112" s="87"/>
      <c r="E112" s="86">
        <v>7336</v>
      </c>
      <c r="F112" s="85">
        <v>1171.3</v>
      </c>
      <c r="G112" s="85">
        <v>4868.8999999999996</v>
      </c>
    </row>
    <row r="113" spans="1:7" ht="13.5" thickBot="1">
      <c r="A113" s="146"/>
      <c r="B113" s="84" t="s">
        <v>387</v>
      </c>
      <c r="C113" s="87"/>
      <c r="D113" s="87"/>
      <c r="E113" s="87"/>
      <c r="F113" s="85">
        <v>39.200000000000003</v>
      </c>
      <c r="G113" s="86">
        <v>0</v>
      </c>
    </row>
    <row r="114" spans="1:7" ht="13.5" thickBot="1">
      <c r="A114" s="146"/>
      <c r="B114" s="84" t="s">
        <v>388</v>
      </c>
      <c r="C114" s="87"/>
      <c r="D114" s="87"/>
      <c r="E114" s="87"/>
      <c r="F114" s="87"/>
      <c r="G114" s="86">
        <v>0</v>
      </c>
    </row>
    <row r="115" spans="1:7" ht="13.5" thickBot="1">
      <c r="A115" s="146"/>
      <c r="B115" s="84" t="s">
        <v>389</v>
      </c>
      <c r="C115" s="86">
        <v>0</v>
      </c>
      <c r="D115" s="85">
        <v>8173.6</v>
      </c>
      <c r="E115" s="86">
        <v>69129</v>
      </c>
      <c r="F115" s="85">
        <v>74662.899999999994</v>
      </c>
      <c r="G115" s="85">
        <v>318.39999999999998</v>
      </c>
    </row>
    <row r="116" spans="1:7" ht="13.5" thickBot="1">
      <c r="A116" s="146"/>
      <c r="B116" s="84" t="s">
        <v>390</v>
      </c>
      <c r="C116" s="85">
        <v>11400.9</v>
      </c>
      <c r="D116" s="85">
        <v>32599.200000000001</v>
      </c>
      <c r="E116" s="85">
        <v>11580.7</v>
      </c>
      <c r="F116" s="85">
        <v>19201.099999999999</v>
      </c>
      <c r="G116" s="85">
        <v>26796.400000000001</v>
      </c>
    </row>
    <row r="117" spans="1:7" ht="13.5" thickBot="1">
      <c r="A117" s="146"/>
      <c r="B117" s="84" t="s">
        <v>391</v>
      </c>
      <c r="C117" s="86">
        <v>25</v>
      </c>
      <c r="D117" s="86">
        <v>0</v>
      </c>
      <c r="E117" s="86">
        <v>0</v>
      </c>
      <c r="F117" s="85">
        <v>912.4</v>
      </c>
      <c r="G117" s="85">
        <v>351.9</v>
      </c>
    </row>
    <row r="118" spans="1:7" ht="13.5" thickBot="1">
      <c r="A118" s="146"/>
      <c r="B118" s="84" t="s">
        <v>392</v>
      </c>
      <c r="C118" s="85">
        <v>80966.899999999994</v>
      </c>
      <c r="D118" s="86">
        <v>112965</v>
      </c>
      <c r="E118" s="85">
        <v>105761.8</v>
      </c>
      <c r="F118" s="85">
        <v>348871.1</v>
      </c>
      <c r="G118" s="85">
        <v>84273.5</v>
      </c>
    </row>
    <row r="119" spans="1:7" ht="13.5" thickBot="1">
      <c r="A119" s="146"/>
      <c r="B119" s="84" t="s">
        <v>393</v>
      </c>
      <c r="C119" s="85">
        <v>13.5</v>
      </c>
      <c r="D119" s="85">
        <v>0.2</v>
      </c>
      <c r="E119" s="85">
        <v>113.1</v>
      </c>
      <c r="F119" s="85">
        <v>11.9</v>
      </c>
      <c r="G119" s="86">
        <v>13</v>
      </c>
    </row>
    <row r="120" spans="1:7" ht="13.5" thickBot="1">
      <c r="A120" s="146"/>
      <c r="B120" s="84" t="s">
        <v>394</v>
      </c>
      <c r="C120" s="87"/>
      <c r="D120" s="87"/>
      <c r="E120" s="85">
        <v>243.2</v>
      </c>
      <c r="F120" s="85">
        <v>312.60000000000002</v>
      </c>
      <c r="G120" s="85">
        <v>366.8</v>
      </c>
    </row>
    <row r="121" spans="1:7" ht="13.5" thickBot="1">
      <c r="A121" s="146"/>
      <c r="B121" s="84" t="s">
        <v>395</v>
      </c>
      <c r="C121" s="85">
        <v>12742.7</v>
      </c>
      <c r="D121" s="85">
        <v>4473.5</v>
      </c>
      <c r="E121" s="85">
        <v>4792.5</v>
      </c>
      <c r="F121" s="86">
        <v>0</v>
      </c>
      <c r="G121" s="85">
        <v>129.80000000000001</v>
      </c>
    </row>
    <row r="122" spans="1:7" ht="13.5" thickBot="1">
      <c r="A122" s="146"/>
      <c r="B122" s="84" t="s">
        <v>396</v>
      </c>
      <c r="C122" s="87"/>
      <c r="D122" s="85">
        <v>5.8</v>
      </c>
      <c r="E122" s="86">
        <v>0</v>
      </c>
      <c r="F122" s="87"/>
      <c r="G122" s="86">
        <v>0</v>
      </c>
    </row>
    <row r="123" spans="1:7" ht="13.5" thickBot="1">
      <c r="A123" s="146"/>
      <c r="B123" s="84" t="s">
        <v>397</v>
      </c>
      <c r="C123" s="86">
        <v>9354</v>
      </c>
      <c r="D123" s="85">
        <v>22221.200000000001</v>
      </c>
      <c r="E123" s="86">
        <v>22510</v>
      </c>
      <c r="F123" s="85">
        <v>760.8</v>
      </c>
      <c r="G123" s="85">
        <v>6888.7</v>
      </c>
    </row>
    <row r="124" spans="1:7" ht="13.5" thickBot="1">
      <c r="A124" s="146"/>
      <c r="B124" s="84" t="s">
        <v>398</v>
      </c>
      <c r="C124" s="85">
        <v>25993.5</v>
      </c>
      <c r="D124" s="85">
        <v>64416.2</v>
      </c>
      <c r="E124" s="85">
        <v>28157.200000000001</v>
      </c>
      <c r="F124" s="85">
        <v>19229.599999999999</v>
      </c>
      <c r="G124" s="85">
        <v>85741.5</v>
      </c>
    </row>
    <row r="125" spans="1:7" ht="13.5" thickBot="1">
      <c r="A125" s="146"/>
      <c r="B125" s="84" t="s">
        <v>399</v>
      </c>
      <c r="C125" s="86">
        <v>0</v>
      </c>
      <c r="D125" s="87"/>
      <c r="E125" s="86">
        <v>0</v>
      </c>
      <c r="F125" s="85">
        <v>1862.4</v>
      </c>
      <c r="G125" s="86">
        <v>0</v>
      </c>
    </row>
    <row r="126" spans="1:7" ht="13.5" thickBot="1">
      <c r="A126" s="146"/>
      <c r="B126" s="84" t="s">
        <v>400</v>
      </c>
      <c r="C126" s="87"/>
      <c r="D126" s="87"/>
      <c r="E126" s="87"/>
      <c r="F126" s="86">
        <v>0</v>
      </c>
      <c r="G126" s="86">
        <v>0</v>
      </c>
    </row>
    <row r="127" spans="1:7" ht="13.5" thickBot="1">
      <c r="A127" s="146"/>
      <c r="B127" s="84" t="s">
        <v>401</v>
      </c>
      <c r="C127" s="86">
        <v>0</v>
      </c>
      <c r="D127" s="86">
        <v>0</v>
      </c>
      <c r="E127" s="85">
        <v>2324.1999999999998</v>
      </c>
      <c r="F127" s="85">
        <v>1722.9</v>
      </c>
      <c r="G127" s="85">
        <v>559.1</v>
      </c>
    </row>
    <row r="128" spans="1:7" ht="13.5" thickBot="1">
      <c r="A128" s="146"/>
      <c r="B128" s="84" t="s">
        <v>402</v>
      </c>
      <c r="C128" s="87"/>
      <c r="D128" s="86">
        <v>0</v>
      </c>
      <c r="E128" s="86">
        <v>106</v>
      </c>
      <c r="F128" s="85">
        <v>14974.2</v>
      </c>
      <c r="G128" s="86">
        <v>0</v>
      </c>
    </row>
    <row r="129" spans="1:7" ht="13.5" thickBot="1">
      <c r="A129" s="146"/>
      <c r="B129" s="84" t="s">
        <v>403</v>
      </c>
      <c r="C129" s="85">
        <v>40650.800000000003</v>
      </c>
      <c r="D129" s="86">
        <v>27446</v>
      </c>
      <c r="E129" s="85">
        <v>30403.4</v>
      </c>
      <c r="F129" s="85">
        <v>53972.2</v>
      </c>
      <c r="G129" s="85">
        <v>11795.3</v>
      </c>
    </row>
    <row r="130" spans="1:7" ht="13.5" thickBot="1">
      <c r="A130" s="146"/>
      <c r="B130" s="84" t="s">
        <v>404</v>
      </c>
      <c r="C130" s="87"/>
      <c r="D130" s="87"/>
      <c r="E130" s="87"/>
      <c r="F130" s="87"/>
      <c r="G130" s="86">
        <v>0</v>
      </c>
    </row>
    <row r="131" spans="1:7" ht="13.5" thickBot="1">
      <c r="A131" s="146"/>
      <c r="B131" s="84" t="s">
        <v>405</v>
      </c>
      <c r="C131" s="87"/>
      <c r="D131" s="87"/>
      <c r="E131" s="87"/>
      <c r="F131" s="87"/>
      <c r="G131" s="85">
        <v>14.4</v>
      </c>
    </row>
    <row r="132" spans="1:7" ht="13.5" thickBot="1">
      <c r="A132" s="89" t="s">
        <v>1</v>
      </c>
      <c r="B132" s="84"/>
      <c r="C132" s="90">
        <f>SUM(C105:C131)</f>
        <v>645321.80000000005</v>
      </c>
      <c r="D132" s="90">
        <f t="shared" ref="D132:G132" si="4">SUM(D105:D131)</f>
        <v>887451.89999999991</v>
      </c>
      <c r="E132" s="90">
        <f t="shared" si="4"/>
        <v>550835.10000000009</v>
      </c>
      <c r="F132" s="90">
        <f t="shared" si="4"/>
        <v>1246096.2</v>
      </c>
      <c r="G132" s="90">
        <f t="shared" si="4"/>
        <v>1014654.0000000001</v>
      </c>
    </row>
    <row r="133" spans="1:7" ht="13.5" thickBot="1">
      <c r="A133" s="145" t="s">
        <v>406</v>
      </c>
      <c r="B133" s="84" t="s">
        <v>407</v>
      </c>
      <c r="C133" s="85">
        <v>40773.199999999997</v>
      </c>
      <c r="D133" s="85">
        <v>70596.399999999994</v>
      </c>
      <c r="E133" s="85">
        <v>164637.6</v>
      </c>
      <c r="F133" s="85">
        <v>191351.1</v>
      </c>
      <c r="G133" s="85">
        <v>168195.5</v>
      </c>
    </row>
    <row r="134" spans="1:7" ht="13.5" thickBot="1">
      <c r="A134" s="146"/>
      <c r="B134" s="84" t="s">
        <v>408</v>
      </c>
      <c r="C134" s="85">
        <v>1386804.9</v>
      </c>
      <c r="D134" s="85">
        <v>642396.6</v>
      </c>
      <c r="E134" s="85">
        <v>1714813.2</v>
      </c>
      <c r="F134" s="85">
        <v>279820.90000000002</v>
      </c>
      <c r="G134" s="85">
        <v>342460.9</v>
      </c>
    </row>
    <row r="135" spans="1:7" ht="13.5" thickBot="1">
      <c r="A135" s="146"/>
      <c r="B135" s="84" t="s">
        <v>409</v>
      </c>
      <c r="C135" s="85">
        <v>2132571.2999999998</v>
      </c>
      <c r="D135" s="85">
        <v>1323946.3</v>
      </c>
      <c r="E135" s="85">
        <v>2149972.9</v>
      </c>
      <c r="F135" s="85">
        <v>2504604.7000000002</v>
      </c>
      <c r="G135" s="85">
        <v>2205902.5</v>
      </c>
    </row>
    <row r="136" spans="1:7" ht="13.5" thickBot="1">
      <c r="A136" s="146"/>
      <c r="B136" s="84" t="s">
        <v>410</v>
      </c>
      <c r="C136" s="85">
        <v>124115.6</v>
      </c>
      <c r="D136" s="85">
        <v>221853.1</v>
      </c>
      <c r="E136" s="85">
        <v>137060.5</v>
      </c>
      <c r="F136" s="85">
        <v>123293.6</v>
      </c>
      <c r="G136" s="85">
        <v>207631.2</v>
      </c>
    </row>
    <row r="137" spans="1:7" ht="13.5" thickBot="1">
      <c r="A137" s="146"/>
      <c r="B137" s="84" t="s">
        <v>411</v>
      </c>
      <c r="C137" s="85">
        <v>422255.8</v>
      </c>
      <c r="D137" s="85">
        <v>332335.2</v>
      </c>
      <c r="E137" s="85">
        <v>342291.8</v>
      </c>
      <c r="F137" s="85">
        <v>519122.2</v>
      </c>
      <c r="G137" s="86">
        <v>473987</v>
      </c>
    </row>
    <row r="138" spans="1:7" ht="13.5" thickBot="1">
      <c r="A138" s="146"/>
      <c r="B138" s="84" t="s">
        <v>412</v>
      </c>
      <c r="C138" s="86">
        <v>1200</v>
      </c>
      <c r="D138" s="86">
        <v>0</v>
      </c>
      <c r="E138" s="85">
        <v>586.79999999999995</v>
      </c>
      <c r="F138" s="86">
        <v>1200</v>
      </c>
      <c r="G138" s="86">
        <v>45</v>
      </c>
    </row>
    <row r="139" spans="1:7" ht="13.5" thickBot="1">
      <c r="A139" s="89" t="s">
        <v>10</v>
      </c>
      <c r="B139" s="84"/>
      <c r="C139" s="86">
        <f>SUM(C133:C138)</f>
        <v>4107720.7999999993</v>
      </c>
      <c r="D139" s="86">
        <f t="shared" ref="D139:G139" si="5">SUM(D133:D138)</f>
        <v>2591127.6</v>
      </c>
      <c r="E139" s="86">
        <f t="shared" si="5"/>
        <v>4509362.8</v>
      </c>
      <c r="F139" s="86">
        <f t="shared" si="5"/>
        <v>3619392.5000000005</v>
      </c>
      <c r="G139" s="86">
        <f t="shared" si="5"/>
        <v>3398222.1</v>
      </c>
    </row>
    <row r="140" spans="1:7" ht="13.5" thickBot="1">
      <c r="A140" s="145" t="s">
        <v>178</v>
      </c>
      <c r="B140" s="84" t="s">
        <v>413</v>
      </c>
      <c r="C140" s="85">
        <v>8845.6</v>
      </c>
      <c r="D140" s="85">
        <v>3325.7</v>
      </c>
      <c r="E140" s="85">
        <v>47611.199999999997</v>
      </c>
      <c r="F140" s="86">
        <v>23072</v>
      </c>
      <c r="G140" s="85">
        <v>15492.3</v>
      </c>
    </row>
    <row r="141" spans="1:7" ht="13.5" thickBot="1">
      <c r="A141" s="146"/>
      <c r="B141" s="84" t="s">
        <v>414</v>
      </c>
      <c r="C141" s="85">
        <v>269.89999999999998</v>
      </c>
      <c r="D141" s="85">
        <v>1325.8</v>
      </c>
      <c r="E141" s="86">
        <v>10686</v>
      </c>
      <c r="F141" s="85">
        <v>15624.7</v>
      </c>
      <c r="G141" s="85">
        <v>26861.5</v>
      </c>
    </row>
    <row r="142" spans="1:7" ht="13.5" thickBot="1">
      <c r="A142" s="146"/>
      <c r="B142" s="84" t="s">
        <v>415</v>
      </c>
      <c r="C142" s="87"/>
      <c r="D142" s="85">
        <v>3952.6</v>
      </c>
      <c r="E142" s="85">
        <v>8279.7000000000007</v>
      </c>
      <c r="F142" s="85">
        <v>29106.7</v>
      </c>
      <c r="G142" s="85">
        <v>4519.8</v>
      </c>
    </row>
    <row r="143" spans="1:7" ht="13.5" thickBot="1">
      <c r="A143" s="146"/>
      <c r="B143" s="84" t="s">
        <v>416</v>
      </c>
      <c r="C143" s="85">
        <v>4818.5</v>
      </c>
      <c r="D143" s="85">
        <v>2019.8</v>
      </c>
      <c r="E143" s="87"/>
      <c r="F143" s="85">
        <v>3557.3</v>
      </c>
      <c r="G143" s="85">
        <v>648.29999999999995</v>
      </c>
    </row>
    <row r="144" spans="1:7" ht="13.5" thickBot="1">
      <c r="A144" s="146"/>
      <c r="B144" s="84" t="s">
        <v>417</v>
      </c>
      <c r="C144" s="85">
        <v>34444.400000000001</v>
      </c>
      <c r="D144" s="85">
        <v>23010.5</v>
      </c>
      <c r="E144" s="85">
        <v>13674.7</v>
      </c>
      <c r="F144" s="85">
        <v>4418.1000000000004</v>
      </c>
      <c r="G144" s="85">
        <v>1820.7</v>
      </c>
    </row>
    <row r="145" spans="1:7" ht="13.5" thickBot="1">
      <c r="A145" s="146"/>
      <c r="B145" s="84" t="s">
        <v>418</v>
      </c>
      <c r="C145" s="86">
        <v>0</v>
      </c>
      <c r="D145" s="85">
        <v>5195.6000000000004</v>
      </c>
      <c r="E145" s="86">
        <v>0</v>
      </c>
      <c r="F145" s="85">
        <v>1357.1</v>
      </c>
      <c r="G145" s="86">
        <v>0</v>
      </c>
    </row>
    <row r="146" spans="1:7" ht="13.5" thickBot="1">
      <c r="A146" s="146"/>
      <c r="B146" s="84" t="s">
        <v>419</v>
      </c>
      <c r="C146" s="86">
        <v>10805</v>
      </c>
      <c r="D146" s="85">
        <v>73562.600000000006</v>
      </c>
      <c r="E146" s="85">
        <v>24792.2</v>
      </c>
      <c r="F146" s="85">
        <v>5527.2</v>
      </c>
      <c r="G146" s="85">
        <v>3394.5</v>
      </c>
    </row>
    <row r="147" spans="1:7" ht="13.5" thickBot="1">
      <c r="A147" s="89" t="s">
        <v>178</v>
      </c>
      <c r="B147" s="84"/>
      <c r="C147" s="86">
        <f>SUM(C140:C146)</f>
        <v>59183.4</v>
      </c>
      <c r="D147" s="86">
        <f t="shared" ref="D147:G147" si="6">SUM(D140:D146)</f>
        <v>112392.6</v>
      </c>
      <c r="E147" s="86">
        <f t="shared" si="6"/>
        <v>105043.79999999999</v>
      </c>
      <c r="F147" s="86">
        <f t="shared" si="6"/>
        <v>82663.100000000006</v>
      </c>
      <c r="G147" s="86">
        <f t="shared" si="6"/>
        <v>52737.100000000006</v>
      </c>
    </row>
    <row r="148" spans="1:7" ht="13.5" thickBot="1">
      <c r="A148" s="145" t="s">
        <v>11</v>
      </c>
      <c r="B148" s="84" t="s">
        <v>420</v>
      </c>
      <c r="C148" s="85">
        <v>907570.2</v>
      </c>
      <c r="D148" s="85">
        <v>3715458.8</v>
      </c>
      <c r="E148" s="85">
        <v>1868827.5</v>
      </c>
      <c r="F148" s="85">
        <v>1375074.3</v>
      </c>
      <c r="G148" s="85">
        <v>1299597.6000000001</v>
      </c>
    </row>
    <row r="149" spans="1:7" ht="13.5" thickBot="1">
      <c r="A149" s="146"/>
      <c r="B149" s="84" t="s">
        <v>421</v>
      </c>
      <c r="C149" s="85">
        <v>20383.099999999999</v>
      </c>
      <c r="D149" s="86">
        <v>56557</v>
      </c>
      <c r="E149" s="85">
        <v>219455.1</v>
      </c>
      <c r="F149" s="85">
        <v>41984.4</v>
      </c>
      <c r="G149" s="85">
        <v>35151.9</v>
      </c>
    </row>
    <row r="150" spans="1:7" ht="13.5" thickBot="1">
      <c r="A150" s="146"/>
      <c r="B150" s="84" t="s">
        <v>422</v>
      </c>
      <c r="C150" s="86">
        <v>419491</v>
      </c>
      <c r="D150" s="85">
        <v>645516.80000000005</v>
      </c>
      <c r="E150" s="86">
        <v>379388</v>
      </c>
      <c r="F150" s="85">
        <v>216331.6</v>
      </c>
      <c r="G150" s="85">
        <v>163388.70000000001</v>
      </c>
    </row>
    <row r="151" spans="1:7" ht="13.5" thickBot="1">
      <c r="A151" s="146"/>
      <c r="B151" s="84" t="s">
        <v>423</v>
      </c>
      <c r="C151" s="86">
        <v>26135</v>
      </c>
      <c r="D151" s="85">
        <v>78226.7</v>
      </c>
      <c r="E151" s="85">
        <v>384075.4</v>
      </c>
      <c r="F151" s="85">
        <v>284314.3</v>
      </c>
      <c r="G151" s="85">
        <v>61435.199999999997</v>
      </c>
    </row>
    <row r="152" spans="1:7" ht="13.5" thickBot="1">
      <c r="A152" s="146"/>
      <c r="B152" s="84" t="s">
        <v>424</v>
      </c>
      <c r="C152" s="85">
        <v>5355.5</v>
      </c>
      <c r="D152" s="85">
        <v>15682.3</v>
      </c>
      <c r="E152" s="85">
        <v>42334.9</v>
      </c>
      <c r="F152" s="85">
        <v>16826.5</v>
      </c>
      <c r="G152" s="85">
        <v>10034.700000000001</v>
      </c>
    </row>
    <row r="153" spans="1:7" ht="13.5" thickBot="1">
      <c r="A153" s="146"/>
      <c r="B153" s="84" t="s">
        <v>425</v>
      </c>
      <c r="C153" s="85">
        <v>15111.8</v>
      </c>
      <c r="D153" s="86">
        <v>0</v>
      </c>
      <c r="E153" s="86">
        <v>0</v>
      </c>
      <c r="F153" s="85">
        <v>2425.8000000000002</v>
      </c>
      <c r="G153" s="85">
        <v>5517.6</v>
      </c>
    </row>
    <row r="154" spans="1:7" ht="13.5" thickBot="1">
      <c r="A154" s="146"/>
      <c r="B154" s="84" t="s">
        <v>426</v>
      </c>
      <c r="C154" s="85">
        <v>32030.7</v>
      </c>
      <c r="D154" s="85">
        <v>97388.9</v>
      </c>
      <c r="E154" s="85">
        <v>270899.3</v>
      </c>
      <c r="F154" s="85">
        <v>331416.2</v>
      </c>
      <c r="G154" s="85">
        <v>71004.5</v>
      </c>
    </row>
    <row r="155" spans="1:7" ht="13.5" thickBot="1">
      <c r="A155" s="146"/>
      <c r="B155" s="84" t="s">
        <v>427</v>
      </c>
      <c r="C155" s="85">
        <v>103560.7</v>
      </c>
      <c r="D155" s="85">
        <v>19572.2</v>
      </c>
      <c r="E155" s="85">
        <v>24213.7</v>
      </c>
      <c r="F155" s="85">
        <v>28333.3</v>
      </c>
      <c r="G155" s="85">
        <v>17525.8</v>
      </c>
    </row>
    <row r="156" spans="1:7" ht="13.5" thickBot="1">
      <c r="A156" s="146"/>
      <c r="B156" s="84" t="s">
        <v>428</v>
      </c>
      <c r="C156" s="85">
        <v>72978.899999999994</v>
      </c>
      <c r="D156" s="85">
        <v>148769.60000000001</v>
      </c>
      <c r="E156" s="85">
        <v>33357.9</v>
      </c>
      <c r="F156" s="85">
        <v>72635.5</v>
      </c>
      <c r="G156" s="85">
        <v>106690.4</v>
      </c>
    </row>
    <row r="157" spans="1:7" ht="13.5" thickBot="1">
      <c r="A157" s="146"/>
      <c r="B157" s="84" t="s">
        <v>429</v>
      </c>
      <c r="C157" s="85">
        <v>108066.7</v>
      </c>
      <c r="D157" s="85">
        <v>21067.4</v>
      </c>
      <c r="E157" s="85">
        <v>21680.2</v>
      </c>
      <c r="F157" s="85">
        <v>550822.40000000002</v>
      </c>
      <c r="G157" s="85">
        <v>57523.7</v>
      </c>
    </row>
    <row r="158" spans="1:7" ht="13.5" thickBot="1">
      <c r="A158" s="146"/>
      <c r="B158" s="84" t="s">
        <v>430</v>
      </c>
      <c r="C158" s="85">
        <v>24332.5</v>
      </c>
      <c r="D158" s="86">
        <v>68682</v>
      </c>
      <c r="E158" s="85">
        <v>62545.5</v>
      </c>
      <c r="F158" s="85">
        <v>50100.800000000003</v>
      </c>
      <c r="G158" s="85">
        <v>32093.200000000001</v>
      </c>
    </row>
    <row r="159" spans="1:7" ht="13.5" thickBot="1">
      <c r="A159" s="146"/>
      <c r="B159" s="84" t="s">
        <v>431</v>
      </c>
      <c r="C159" s="86">
        <v>0</v>
      </c>
      <c r="D159" s="85">
        <v>874.7</v>
      </c>
      <c r="E159" s="85">
        <v>1618.7</v>
      </c>
      <c r="F159" s="85">
        <v>555.79999999999995</v>
      </c>
      <c r="G159" s="86">
        <v>360</v>
      </c>
    </row>
    <row r="160" spans="1:7" ht="13.5" thickBot="1">
      <c r="A160" s="146"/>
      <c r="B160" s="84" t="s">
        <v>432</v>
      </c>
      <c r="C160" s="87"/>
      <c r="D160" s="85">
        <v>5532.4</v>
      </c>
      <c r="E160" s="85">
        <v>54.4</v>
      </c>
      <c r="F160" s="85">
        <v>964.8</v>
      </c>
      <c r="G160" s="85">
        <v>2996.9</v>
      </c>
    </row>
    <row r="161" spans="1:7" ht="13.5" thickBot="1">
      <c r="A161" s="146"/>
      <c r="B161" s="84" t="s">
        <v>433</v>
      </c>
      <c r="C161" s="85">
        <v>878.3</v>
      </c>
      <c r="D161" s="85">
        <v>1043.9000000000001</v>
      </c>
      <c r="E161" s="85">
        <v>11340.4</v>
      </c>
      <c r="F161" s="85">
        <v>16062.8</v>
      </c>
      <c r="G161" s="85">
        <v>13497.3</v>
      </c>
    </row>
    <row r="162" spans="1:7" ht="13.5" thickBot="1">
      <c r="A162" s="146"/>
      <c r="B162" s="84" t="s">
        <v>434</v>
      </c>
      <c r="C162" s="86">
        <v>0</v>
      </c>
      <c r="D162" s="86">
        <v>0</v>
      </c>
      <c r="E162" s="86">
        <v>0</v>
      </c>
      <c r="F162" s="86">
        <v>0</v>
      </c>
      <c r="G162" s="86">
        <v>0</v>
      </c>
    </row>
    <row r="163" spans="1:7" ht="13.5" thickBot="1">
      <c r="A163" s="146"/>
      <c r="B163" s="84" t="s">
        <v>435</v>
      </c>
      <c r="C163" s="85">
        <v>1931329.9</v>
      </c>
      <c r="D163" s="85">
        <v>2003164.5</v>
      </c>
      <c r="E163" s="85">
        <v>2237288.6</v>
      </c>
      <c r="F163" s="86">
        <v>2261812</v>
      </c>
      <c r="G163" s="85">
        <v>3013005.1</v>
      </c>
    </row>
    <row r="164" spans="1:7" ht="13.5" thickBot="1">
      <c r="A164" s="146"/>
      <c r="B164" s="84" t="s">
        <v>436</v>
      </c>
      <c r="C164" s="85">
        <v>313917.2</v>
      </c>
      <c r="D164" s="85">
        <v>151899.70000000001</v>
      </c>
      <c r="E164" s="85">
        <v>320293.8</v>
      </c>
      <c r="F164" s="86">
        <v>165469</v>
      </c>
      <c r="G164" s="85">
        <v>373136.9</v>
      </c>
    </row>
    <row r="165" spans="1:7" ht="13.5" thickBot="1">
      <c r="A165" s="146"/>
      <c r="B165" s="84" t="s">
        <v>437</v>
      </c>
      <c r="C165" s="85">
        <v>5525.9</v>
      </c>
      <c r="D165" s="85">
        <v>15593.3</v>
      </c>
      <c r="E165" s="85">
        <v>6733.2</v>
      </c>
      <c r="F165" s="86">
        <v>12497</v>
      </c>
      <c r="G165" s="85">
        <v>13863.9</v>
      </c>
    </row>
    <row r="166" spans="1:7" ht="13.5" thickBot="1">
      <c r="A166" s="146"/>
      <c r="B166" s="84" t="s">
        <v>438</v>
      </c>
      <c r="C166" s="85">
        <v>3784.8</v>
      </c>
      <c r="D166" s="85">
        <v>13415.7</v>
      </c>
      <c r="E166" s="85">
        <v>146345.29999999999</v>
      </c>
      <c r="F166" s="85">
        <v>67028.3</v>
      </c>
      <c r="G166" s="86">
        <v>1136</v>
      </c>
    </row>
    <row r="167" spans="1:7" ht="13.5" thickBot="1">
      <c r="A167" s="146"/>
      <c r="B167" s="84" t="s">
        <v>439</v>
      </c>
      <c r="C167" s="85">
        <v>107935.6</v>
      </c>
      <c r="D167" s="85">
        <v>19991.900000000001</v>
      </c>
      <c r="E167" s="85">
        <v>83996.5</v>
      </c>
      <c r="F167" s="85">
        <v>40890.800000000003</v>
      </c>
      <c r="G167" s="85">
        <v>92209.5</v>
      </c>
    </row>
    <row r="168" spans="1:7" ht="13.5" thickBot="1">
      <c r="A168" s="146"/>
      <c r="B168" s="84" t="s">
        <v>440</v>
      </c>
      <c r="C168" s="86">
        <v>0</v>
      </c>
      <c r="D168" s="85">
        <v>22669.4</v>
      </c>
      <c r="E168" s="85">
        <v>326212.09999999998</v>
      </c>
      <c r="F168" s="85">
        <v>118394.3</v>
      </c>
      <c r="G168" s="85">
        <v>9611.7000000000007</v>
      </c>
    </row>
    <row r="169" spans="1:7" ht="13.5" thickBot="1">
      <c r="A169" s="146"/>
      <c r="B169" s="84" t="s">
        <v>441</v>
      </c>
      <c r="C169" s="86">
        <v>100</v>
      </c>
      <c r="D169" s="85">
        <v>1045.3</v>
      </c>
      <c r="E169" s="85">
        <v>870.3</v>
      </c>
      <c r="F169" s="85">
        <v>451.3</v>
      </c>
      <c r="G169" s="85">
        <v>4372.5</v>
      </c>
    </row>
    <row r="170" spans="1:7" ht="13.5" thickBot="1">
      <c r="A170" s="146"/>
      <c r="B170" s="84" t="s">
        <v>442</v>
      </c>
      <c r="C170" s="85">
        <v>110660.9</v>
      </c>
      <c r="D170" s="85">
        <v>17596.900000000001</v>
      </c>
      <c r="E170" s="85">
        <v>105578.6</v>
      </c>
      <c r="F170" s="85">
        <v>50341.7</v>
      </c>
      <c r="G170" s="85">
        <v>52438.400000000001</v>
      </c>
    </row>
    <row r="171" spans="1:7" ht="13.5" thickBot="1">
      <c r="A171" s="146"/>
      <c r="B171" s="84" t="s">
        <v>443</v>
      </c>
      <c r="C171" s="85">
        <v>1555.1</v>
      </c>
      <c r="D171" s="85">
        <v>4131.3</v>
      </c>
      <c r="E171" s="86">
        <v>14587</v>
      </c>
      <c r="F171" s="85">
        <v>20412.900000000001</v>
      </c>
      <c r="G171" s="85">
        <v>33479.800000000003</v>
      </c>
    </row>
    <row r="172" spans="1:7" ht="13.5" thickBot="1">
      <c r="A172" s="146"/>
      <c r="B172" s="84" t="s">
        <v>444</v>
      </c>
      <c r="C172" s="87"/>
      <c r="D172" s="86">
        <v>1000</v>
      </c>
      <c r="E172" s="86">
        <v>250</v>
      </c>
      <c r="F172" s="85">
        <v>13568.5</v>
      </c>
      <c r="G172" s="85">
        <v>785.4</v>
      </c>
    </row>
    <row r="173" spans="1:7" ht="13.5" thickBot="1">
      <c r="A173" s="146"/>
      <c r="B173" s="84" t="s">
        <v>445</v>
      </c>
      <c r="C173" s="87"/>
      <c r="D173" s="87"/>
      <c r="E173" s="87"/>
      <c r="F173" s="86">
        <v>0</v>
      </c>
      <c r="G173" s="86">
        <v>0</v>
      </c>
    </row>
    <row r="174" spans="1:7" ht="13.5" thickBot="1">
      <c r="A174" s="89" t="s">
        <v>11</v>
      </c>
      <c r="B174" s="84"/>
      <c r="C174" s="90">
        <f>SUM(C148:C173)</f>
        <v>4210703.8</v>
      </c>
      <c r="D174" s="90">
        <f t="shared" ref="D174:G174" si="7">SUM(D148:D173)</f>
        <v>7124880.700000002</v>
      </c>
      <c r="E174" s="90">
        <f t="shared" si="7"/>
        <v>6561946.3999999985</v>
      </c>
      <c r="F174" s="90">
        <f t="shared" si="7"/>
        <v>5738714.2999999989</v>
      </c>
      <c r="G174" s="90">
        <f t="shared" si="7"/>
        <v>5470856.7000000011</v>
      </c>
    </row>
    <row r="175" spans="1:7" ht="13.5" thickBot="1">
      <c r="A175" s="145" t="s">
        <v>19</v>
      </c>
      <c r="B175" s="84" t="s">
        <v>446</v>
      </c>
      <c r="C175" s="85">
        <v>35725.5</v>
      </c>
      <c r="D175" s="85">
        <v>177034.3</v>
      </c>
      <c r="E175" s="85">
        <v>79342.3</v>
      </c>
      <c r="F175" s="85">
        <v>7783.6</v>
      </c>
      <c r="G175" s="85">
        <v>15581.9</v>
      </c>
    </row>
    <row r="176" spans="1:7" ht="13.5" thickBot="1">
      <c r="A176" s="146"/>
      <c r="B176" s="84" t="s">
        <v>447</v>
      </c>
      <c r="C176" s="85">
        <v>129210.5</v>
      </c>
      <c r="D176" s="85">
        <v>250574.4</v>
      </c>
      <c r="E176" s="85">
        <v>464740.4</v>
      </c>
      <c r="F176" s="85">
        <v>781374.7</v>
      </c>
      <c r="G176" s="85">
        <v>318178.2</v>
      </c>
    </row>
    <row r="177" spans="1:7" ht="13.5" thickBot="1">
      <c r="A177" s="146"/>
      <c r="B177" s="84" t="s">
        <v>448</v>
      </c>
      <c r="C177" s="87"/>
      <c r="D177" s="85">
        <v>4684.5</v>
      </c>
      <c r="E177" s="85">
        <v>837.7</v>
      </c>
      <c r="F177" s="85">
        <v>26655.8</v>
      </c>
      <c r="G177" s="85">
        <v>2681.9</v>
      </c>
    </row>
    <row r="178" spans="1:7" ht="13.5" thickBot="1">
      <c r="A178" s="146"/>
      <c r="B178" s="84" t="s">
        <v>449</v>
      </c>
      <c r="C178" s="85">
        <v>291.60000000000002</v>
      </c>
      <c r="D178" s="85">
        <v>995.8</v>
      </c>
      <c r="E178" s="85">
        <v>3597.9</v>
      </c>
      <c r="F178" s="85">
        <v>15080.6</v>
      </c>
      <c r="G178" s="85">
        <v>119638.2</v>
      </c>
    </row>
    <row r="179" spans="1:7" ht="13.5" thickBot="1">
      <c r="A179" s="146"/>
      <c r="B179" s="84" t="s">
        <v>450</v>
      </c>
      <c r="C179" s="87"/>
      <c r="D179" s="85">
        <v>12346.5</v>
      </c>
      <c r="E179" s="85">
        <v>3588.7</v>
      </c>
      <c r="F179" s="85">
        <v>252282.9</v>
      </c>
      <c r="G179" s="85">
        <v>6556.4</v>
      </c>
    </row>
    <row r="180" spans="1:7" ht="13.5" thickBot="1">
      <c r="A180" s="146"/>
      <c r="B180" s="84" t="s">
        <v>451</v>
      </c>
      <c r="C180" s="87"/>
      <c r="D180" s="85">
        <v>7985.2</v>
      </c>
      <c r="E180" s="85">
        <v>1807.7</v>
      </c>
      <c r="F180" s="85">
        <v>1000.5</v>
      </c>
      <c r="G180" s="85">
        <v>21731.5</v>
      </c>
    </row>
    <row r="181" spans="1:7" ht="13.5" thickBot="1">
      <c r="A181" s="146"/>
      <c r="B181" s="84" t="s">
        <v>452</v>
      </c>
      <c r="C181" s="85">
        <v>19760.5</v>
      </c>
      <c r="D181" s="85">
        <v>55053.7</v>
      </c>
      <c r="E181" s="85">
        <v>20834.2</v>
      </c>
      <c r="F181" s="85">
        <v>20570.8</v>
      </c>
      <c r="G181" s="85">
        <v>11398.3</v>
      </c>
    </row>
    <row r="182" spans="1:7" ht="13.5" thickBot="1">
      <c r="A182" s="146"/>
      <c r="B182" s="84" t="s">
        <v>453</v>
      </c>
      <c r="C182" s="87"/>
      <c r="D182" s="87"/>
      <c r="E182" s="85">
        <v>79994.600000000006</v>
      </c>
      <c r="F182" s="85">
        <v>523.79999999999995</v>
      </c>
      <c r="G182" s="85">
        <v>10434.5</v>
      </c>
    </row>
    <row r="183" spans="1:7" ht="13.5" thickBot="1">
      <c r="A183" s="146"/>
      <c r="B183" s="84" t="s">
        <v>454</v>
      </c>
      <c r="C183" s="85">
        <v>27152.400000000001</v>
      </c>
      <c r="D183" s="85">
        <v>56167.4</v>
      </c>
      <c r="E183" s="85">
        <v>17464.7</v>
      </c>
      <c r="F183" s="85">
        <v>2657.2</v>
      </c>
      <c r="G183" s="85">
        <v>46110.3</v>
      </c>
    </row>
    <row r="184" spans="1:7" ht="13.5" thickBot="1">
      <c r="A184" s="146"/>
      <c r="B184" s="84" t="s">
        <v>455</v>
      </c>
      <c r="C184" s="85">
        <v>32619.1</v>
      </c>
      <c r="D184" s="85">
        <v>16848.400000000001</v>
      </c>
      <c r="E184" s="85">
        <v>16546.5</v>
      </c>
      <c r="F184" s="86">
        <v>65770</v>
      </c>
      <c r="G184" s="85">
        <v>29515.599999999999</v>
      </c>
    </row>
    <row r="185" spans="1:7" ht="13.5" thickBot="1">
      <c r="A185" s="146"/>
      <c r="B185" s="84" t="s">
        <v>456</v>
      </c>
      <c r="C185" s="85">
        <v>9.6999999999999993</v>
      </c>
      <c r="D185" s="86">
        <v>0</v>
      </c>
      <c r="E185" s="87"/>
      <c r="F185" s="86">
        <v>0</v>
      </c>
      <c r="G185" s="87"/>
    </row>
    <row r="186" spans="1:7" ht="13.5" thickBot="1">
      <c r="A186" s="146"/>
      <c r="B186" s="84" t="s">
        <v>457</v>
      </c>
      <c r="C186" s="87"/>
      <c r="D186" s="87"/>
      <c r="E186" s="87"/>
      <c r="F186" s="85">
        <v>172.3</v>
      </c>
      <c r="G186" s="85">
        <v>3.6</v>
      </c>
    </row>
    <row r="187" spans="1:7" ht="13.5" thickBot="1">
      <c r="A187" s="146"/>
      <c r="B187" s="84" t="s">
        <v>458</v>
      </c>
      <c r="C187" s="87"/>
      <c r="D187" s="85">
        <v>5797.6</v>
      </c>
      <c r="E187" s="85">
        <v>93957.9</v>
      </c>
      <c r="F187" s="85">
        <v>79055.399999999994</v>
      </c>
      <c r="G187" s="85">
        <v>19783.099999999999</v>
      </c>
    </row>
    <row r="188" spans="1:7" ht="13.5" thickBot="1">
      <c r="A188" s="146"/>
      <c r="B188" s="84" t="s">
        <v>459</v>
      </c>
      <c r="C188" s="85">
        <v>152765.5</v>
      </c>
      <c r="D188" s="85">
        <v>61546.7</v>
      </c>
      <c r="E188" s="85">
        <v>183367.1</v>
      </c>
      <c r="F188" s="85">
        <v>82789.399999999994</v>
      </c>
      <c r="G188" s="85">
        <v>29099.200000000001</v>
      </c>
    </row>
    <row r="189" spans="1:7" ht="13.5" thickBot="1">
      <c r="A189" s="146"/>
      <c r="B189" s="84" t="s">
        <v>460</v>
      </c>
      <c r="C189" s="87"/>
      <c r="D189" s="85">
        <v>920.4</v>
      </c>
      <c r="E189" s="85">
        <v>28.5</v>
      </c>
      <c r="F189" s="87"/>
      <c r="G189" s="87"/>
    </row>
    <row r="190" spans="1:7" ht="13.5" thickBot="1">
      <c r="A190" s="89" t="s">
        <v>19</v>
      </c>
      <c r="B190" s="84"/>
      <c r="C190" s="90">
        <f>SUM(C175:C189)</f>
        <v>397534.80000000005</v>
      </c>
      <c r="D190" s="90">
        <f t="shared" ref="D190:G190" si="8">SUM(D175:D189)</f>
        <v>649954.89999999991</v>
      </c>
      <c r="E190" s="90">
        <f t="shared" si="8"/>
        <v>966108.19999999984</v>
      </c>
      <c r="F190" s="90">
        <f t="shared" si="8"/>
        <v>1335716.9999999998</v>
      </c>
      <c r="G190" s="90">
        <f t="shared" si="8"/>
        <v>630712.69999999995</v>
      </c>
    </row>
    <row r="191" spans="1:7" ht="13.5" thickBot="1">
      <c r="A191" s="145" t="s">
        <v>30</v>
      </c>
      <c r="B191" s="84" t="s">
        <v>461</v>
      </c>
      <c r="C191" s="86">
        <v>0</v>
      </c>
      <c r="D191" s="86">
        <v>20324</v>
      </c>
      <c r="E191" s="86">
        <v>157</v>
      </c>
      <c r="F191" s="86">
        <v>0</v>
      </c>
      <c r="G191" s="85">
        <v>35301.599999999999</v>
      </c>
    </row>
    <row r="192" spans="1:7" ht="13.5" thickBot="1">
      <c r="A192" s="146"/>
      <c r="B192" s="84" t="s">
        <v>462</v>
      </c>
      <c r="C192" s="85">
        <v>5594.9</v>
      </c>
      <c r="D192" s="85">
        <v>1268.5999999999999</v>
      </c>
      <c r="E192" s="85">
        <v>7482.4</v>
      </c>
      <c r="F192" s="87"/>
      <c r="G192" s="87"/>
    </row>
    <row r="193" spans="1:7" ht="13.5" thickBot="1">
      <c r="A193" s="146"/>
      <c r="B193" s="84" t="s">
        <v>463</v>
      </c>
      <c r="C193" s="87"/>
      <c r="D193" s="87"/>
      <c r="E193" s="86">
        <v>50</v>
      </c>
      <c r="F193" s="86">
        <v>0</v>
      </c>
      <c r="G193" s="85">
        <v>1021.9</v>
      </c>
    </row>
    <row r="194" spans="1:7" ht="13.5" thickBot="1">
      <c r="A194" s="146"/>
      <c r="B194" s="84" t="s">
        <v>464</v>
      </c>
      <c r="C194" s="85">
        <v>1788.2</v>
      </c>
      <c r="D194" s="85">
        <v>22823.7</v>
      </c>
      <c r="E194" s="85">
        <v>4734.3</v>
      </c>
      <c r="F194" s="85">
        <v>79160.100000000006</v>
      </c>
      <c r="G194" s="85">
        <v>65082.1</v>
      </c>
    </row>
    <row r="195" spans="1:7" ht="13.5" thickBot="1">
      <c r="A195" s="146"/>
      <c r="B195" s="84" t="s">
        <v>465</v>
      </c>
      <c r="C195" s="86">
        <v>0</v>
      </c>
      <c r="D195" s="85">
        <v>3790.8</v>
      </c>
      <c r="E195" s="85">
        <v>447.8</v>
      </c>
      <c r="F195" s="87"/>
      <c r="G195" s="85">
        <v>885.2</v>
      </c>
    </row>
    <row r="196" spans="1:7" ht="13.5" thickBot="1">
      <c r="A196" s="146"/>
      <c r="B196" s="84" t="s">
        <v>466</v>
      </c>
      <c r="C196" s="86">
        <v>1100</v>
      </c>
      <c r="D196" s="85">
        <v>4240.3</v>
      </c>
      <c r="E196" s="86">
        <v>0</v>
      </c>
      <c r="F196" s="85">
        <v>3230.7</v>
      </c>
      <c r="G196" s="85">
        <v>49.4</v>
      </c>
    </row>
    <row r="197" spans="1:7" ht="13.5" thickBot="1">
      <c r="A197" s="146"/>
      <c r="B197" s="84" t="s">
        <v>467</v>
      </c>
      <c r="C197" s="86">
        <v>0</v>
      </c>
      <c r="D197" s="86">
        <v>315</v>
      </c>
      <c r="E197" s="86">
        <v>130</v>
      </c>
      <c r="F197" s="87"/>
      <c r="G197" s="86">
        <v>0</v>
      </c>
    </row>
    <row r="198" spans="1:7" ht="13.5" thickBot="1">
      <c r="A198" s="146"/>
      <c r="B198" s="84" t="s">
        <v>468</v>
      </c>
      <c r="C198" s="87"/>
      <c r="D198" s="86">
        <v>0</v>
      </c>
      <c r="E198" s="85">
        <v>102.1</v>
      </c>
      <c r="F198" s="85">
        <v>0.1</v>
      </c>
      <c r="G198" s="86">
        <v>0</v>
      </c>
    </row>
    <row r="199" spans="1:7" ht="13.5" thickBot="1">
      <c r="A199" s="146"/>
      <c r="B199" s="84" t="s">
        <v>469</v>
      </c>
      <c r="C199" s="86">
        <v>35</v>
      </c>
      <c r="D199" s="86">
        <v>0</v>
      </c>
      <c r="E199" s="86">
        <v>0</v>
      </c>
      <c r="F199" s="86">
        <v>0</v>
      </c>
      <c r="G199" s="87"/>
    </row>
    <row r="200" spans="1:7" ht="13.5" thickBot="1">
      <c r="A200" s="146"/>
      <c r="B200" s="84" t="s">
        <v>470</v>
      </c>
      <c r="C200" s="86">
        <v>0</v>
      </c>
      <c r="D200" s="87"/>
      <c r="E200" s="87"/>
      <c r="F200" s="86">
        <v>0</v>
      </c>
      <c r="G200" s="85">
        <v>296.3</v>
      </c>
    </row>
    <row r="201" spans="1:7" ht="13.5" thickBot="1">
      <c r="A201" s="89" t="s">
        <v>30</v>
      </c>
      <c r="B201" s="84"/>
      <c r="C201" s="86">
        <f>SUM(C191:C200)</f>
        <v>8518.0999999999985</v>
      </c>
      <c r="D201" s="86">
        <f t="shared" ref="D201:G201" si="9">SUM(D191:D200)</f>
        <v>52762.400000000009</v>
      </c>
      <c r="E201" s="86">
        <f t="shared" si="9"/>
        <v>13103.6</v>
      </c>
      <c r="F201" s="86">
        <f t="shared" si="9"/>
        <v>82390.900000000009</v>
      </c>
      <c r="G201" s="86">
        <f t="shared" si="9"/>
        <v>102636.5</v>
      </c>
    </row>
    <row r="202" spans="1:7" ht="13.5" thickBot="1">
      <c r="A202" s="145" t="s">
        <v>6</v>
      </c>
      <c r="B202" s="84" t="s">
        <v>471</v>
      </c>
      <c r="C202" s="86">
        <v>0</v>
      </c>
      <c r="D202" s="86">
        <v>0</v>
      </c>
      <c r="E202" s="87"/>
      <c r="F202" s="85">
        <v>5739.9</v>
      </c>
      <c r="G202" s="85">
        <v>16878.400000000001</v>
      </c>
    </row>
    <row r="203" spans="1:7" ht="13.5" thickBot="1">
      <c r="A203" s="146"/>
      <c r="B203" s="84" t="s">
        <v>472</v>
      </c>
      <c r="C203" s="85">
        <v>9146.2999999999993</v>
      </c>
      <c r="D203" s="86">
        <v>8926</v>
      </c>
      <c r="E203" s="86">
        <v>7733</v>
      </c>
      <c r="F203" s="85">
        <v>1786.7</v>
      </c>
      <c r="G203" s="85">
        <v>1500.4</v>
      </c>
    </row>
    <row r="204" spans="1:7" ht="13.5" thickBot="1">
      <c r="A204" s="146"/>
      <c r="B204" s="84" t="s">
        <v>473</v>
      </c>
      <c r="C204" s="86">
        <v>211</v>
      </c>
      <c r="D204" s="86">
        <v>94</v>
      </c>
      <c r="E204" s="85">
        <v>228.9</v>
      </c>
      <c r="F204" s="85">
        <v>7106.5</v>
      </c>
      <c r="G204" s="85">
        <v>4104.7</v>
      </c>
    </row>
    <row r="205" spans="1:7" ht="13.5" thickBot="1">
      <c r="A205" s="146"/>
      <c r="B205" s="84" t="s">
        <v>474</v>
      </c>
      <c r="C205" s="87"/>
      <c r="D205" s="87"/>
      <c r="E205" s="85">
        <v>263.10000000000002</v>
      </c>
      <c r="F205" s="86">
        <v>0</v>
      </c>
      <c r="G205" s="85">
        <v>0.7</v>
      </c>
    </row>
    <row r="206" spans="1:7" ht="13.5" thickBot="1">
      <c r="A206" s="146"/>
      <c r="B206" s="84" t="s">
        <v>475</v>
      </c>
      <c r="C206" s="87"/>
      <c r="D206" s="85">
        <v>1125.5</v>
      </c>
      <c r="E206" s="85">
        <v>1566.9</v>
      </c>
      <c r="F206" s="85">
        <v>869.6</v>
      </c>
      <c r="G206" s="85">
        <v>26186.6</v>
      </c>
    </row>
    <row r="207" spans="1:7" ht="13.5" thickBot="1">
      <c r="A207" s="146"/>
      <c r="B207" s="84" t="s">
        <v>476</v>
      </c>
      <c r="C207" s="85">
        <v>18943.7</v>
      </c>
      <c r="D207" s="85">
        <v>10321.1</v>
      </c>
      <c r="E207" s="86">
        <v>3897</v>
      </c>
      <c r="F207" s="85">
        <v>2533.9</v>
      </c>
      <c r="G207" s="85">
        <v>6712.5</v>
      </c>
    </row>
    <row r="208" spans="1:7" ht="13.5" thickBot="1">
      <c r="A208" s="146"/>
      <c r="B208" s="84" t="s">
        <v>477</v>
      </c>
      <c r="C208" s="85">
        <v>1009.7</v>
      </c>
      <c r="D208" s="85">
        <v>1487.6</v>
      </c>
      <c r="E208" s="85">
        <v>5461.8</v>
      </c>
      <c r="F208" s="85">
        <v>1947.5</v>
      </c>
      <c r="G208" s="86">
        <v>224</v>
      </c>
    </row>
    <row r="209" spans="1:7" ht="13.5" thickBot="1">
      <c r="A209" s="146"/>
      <c r="B209" s="84" t="s">
        <v>478</v>
      </c>
      <c r="C209" s="85">
        <v>1002.8</v>
      </c>
      <c r="D209" s="87"/>
      <c r="E209" s="86">
        <v>0</v>
      </c>
      <c r="F209" s="87"/>
      <c r="G209" s="87"/>
    </row>
    <row r="210" spans="1:7" ht="13.5" thickBot="1">
      <c r="A210" s="146"/>
      <c r="B210" s="84" t="s">
        <v>479</v>
      </c>
      <c r="C210" s="85">
        <v>117.5</v>
      </c>
      <c r="D210" s="85">
        <v>360.9</v>
      </c>
      <c r="E210" s="85">
        <v>166.6</v>
      </c>
      <c r="F210" s="85">
        <v>594.29999999999995</v>
      </c>
      <c r="G210" s="85">
        <v>132.9</v>
      </c>
    </row>
    <row r="211" spans="1:7" ht="13.5" thickBot="1">
      <c r="A211" s="146"/>
      <c r="B211" s="84" t="s">
        <v>480</v>
      </c>
      <c r="C211" s="86">
        <v>0</v>
      </c>
      <c r="D211" s="85">
        <v>8.5</v>
      </c>
      <c r="E211" s="87"/>
      <c r="F211" s="87"/>
      <c r="G211" s="87"/>
    </row>
    <row r="212" spans="1:7" ht="13.5" thickBot="1">
      <c r="A212" s="89" t="s">
        <v>6</v>
      </c>
      <c r="B212" s="84"/>
      <c r="C212" s="86">
        <f>SUM(C202:C211)</f>
        <v>30431</v>
      </c>
      <c r="D212" s="86">
        <f t="shared" ref="D212:G212" si="10">SUM(D202:D211)</f>
        <v>22323.599999999999</v>
      </c>
      <c r="E212" s="86">
        <f t="shared" si="10"/>
        <v>19317.3</v>
      </c>
      <c r="F212" s="86">
        <f t="shared" si="10"/>
        <v>20578.399999999998</v>
      </c>
      <c r="G212" s="86">
        <f t="shared" si="10"/>
        <v>55740.200000000004</v>
      </c>
    </row>
    <row r="213" spans="1:7" ht="13.5" thickBot="1">
      <c r="A213" s="145" t="s">
        <v>21</v>
      </c>
      <c r="B213" s="84" t="s">
        <v>481</v>
      </c>
      <c r="C213" s="85">
        <v>64158.3</v>
      </c>
      <c r="D213" s="86">
        <v>7614</v>
      </c>
      <c r="E213" s="85">
        <v>7211.4</v>
      </c>
      <c r="F213" s="86">
        <v>15160</v>
      </c>
      <c r="G213" s="85">
        <v>10525.2</v>
      </c>
    </row>
    <row r="214" spans="1:7" ht="13.5" thickBot="1">
      <c r="A214" s="146"/>
      <c r="B214" s="84" t="s">
        <v>482</v>
      </c>
      <c r="C214" s="85">
        <v>23823.9</v>
      </c>
      <c r="D214" s="85">
        <v>72549.5</v>
      </c>
      <c r="E214" s="85">
        <v>189391.1</v>
      </c>
      <c r="F214" s="85">
        <v>15843.4</v>
      </c>
      <c r="G214" s="85">
        <v>3760.3</v>
      </c>
    </row>
    <row r="215" spans="1:7" ht="13.5" thickBot="1">
      <c r="A215" s="146"/>
      <c r="B215" s="84" t="s">
        <v>483</v>
      </c>
      <c r="C215" s="85">
        <v>57844.7</v>
      </c>
      <c r="D215" s="85">
        <v>141241.70000000001</v>
      </c>
      <c r="E215" s="85">
        <v>8411.6</v>
      </c>
      <c r="F215" s="85">
        <v>497914.8</v>
      </c>
      <c r="G215" s="85">
        <v>148387.20000000001</v>
      </c>
    </row>
    <row r="216" spans="1:7" ht="13.5" thickBot="1">
      <c r="A216" s="146"/>
      <c r="B216" s="84" t="s">
        <v>484</v>
      </c>
      <c r="C216" s="86">
        <v>0</v>
      </c>
      <c r="D216" s="86">
        <v>0</v>
      </c>
      <c r="E216" s="86">
        <v>156</v>
      </c>
      <c r="F216" s="85">
        <v>48293.9</v>
      </c>
      <c r="G216" s="86">
        <v>1020</v>
      </c>
    </row>
    <row r="217" spans="1:7" ht="13.5" thickBot="1">
      <c r="A217" s="146"/>
      <c r="B217" s="84" t="s">
        <v>485</v>
      </c>
      <c r="C217" s="85">
        <v>2974.9</v>
      </c>
      <c r="D217" s="85">
        <v>13964.2</v>
      </c>
      <c r="E217" s="85">
        <v>2013.2</v>
      </c>
      <c r="F217" s="85">
        <v>149749.70000000001</v>
      </c>
      <c r="G217" s="85">
        <v>24312.3</v>
      </c>
    </row>
    <row r="218" spans="1:7" ht="13.5" thickBot="1">
      <c r="A218" s="146"/>
      <c r="B218" s="84" t="s">
        <v>486</v>
      </c>
      <c r="C218" s="86">
        <v>18108</v>
      </c>
      <c r="D218" s="86">
        <v>4500</v>
      </c>
      <c r="E218" s="86">
        <v>13627</v>
      </c>
      <c r="F218" s="86">
        <v>122276</v>
      </c>
      <c r="G218" s="85">
        <v>6490.7</v>
      </c>
    </row>
    <row r="219" spans="1:7" ht="13.5" thickBot="1">
      <c r="A219" s="146"/>
      <c r="B219" s="84" t="s">
        <v>487</v>
      </c>
      <c r="C219" s="85">
        <v>101438.6</v>
      </c>
      <c r="D219" s="85">
        <v>14552.5</v>
      </c>
      <c r="E219" s="85">
        <v>212705.9</v>
      </c>
      <c r="F219" s="86">
        <v>12641</v>
      </c>
      <c r="G219" s="85">
        <v>16606.2</v>
      </c>
    </row>
    <row r="220" spans="1:7" ht="13.5" thickBot="1">
      <c r="A220" s="146"/>
      <c r="B220" s="84" t="s">
        <v>488</v>
      </c>
      <c r="C220" s="86">
        <v>200</v>
      </c>
      <c r="D220" s="86">
        <v>0</v>
      </c>
      <c r="E220" s="85">
        <v>67231.7</v>
      </c>
      <c r="F220" s="85">
        <v>20659.8</v>
      </c>
      <c r="G220" s="85">
        <v>34901.4</v>
      </c>
    </row>
    <row r="221" spans="1:7" ht="13.5" thickBot="1">
      <c r="A221" s="146"/>
      <c r="B221" s="84" t="s">
        <v>489</v>
      </c>
      <c r="C221" s="85">
        <v>2420.6999999999998</v>
      </c>
      <c r="D221" s="85">
        <v>1265.5999999999999</v>
      </c>
      <c r="E221" s="85">
        <v>1709.8</v>
      </c>
      <c r="F221" s="85">
        <v>2262.9</v>
      </c>
      <c r="G221" s="85">
        <v>3233.9</v>
      </c>
    </row>
    <row r="222" spans="1:7" ht="13.5" thickBot="1">
      <c r="A222" s="146"/>
      <c r="B222" s="84" t="s">
        <v>490</v>
      </c>
      <c r="C222" s="85">
        <v>1322.2</v>
      </c>
      <c r="D222" s="85">
        <v>4931.8</v>
      </c>
      <c r="E222" s="85">
        <v>33.9</v>
      </c>
      <c r="F222" s="86">
        <v>76404</v>
      </c>
      <c r="G222" s="86">
        <v>211</v>
      </c>
    </row>
    <row r="223" spans="1:7" ht="13.5" thickBot="1">
      <c r="A223" s="146"/>
      <c r="B223" s="84" t="s">
        <v>491</v>
      </c>
      <c r="C223" s="87"/>
      <c r="D223" s="87"/>
      <c r="E223" s="87"/>
      <c r="F223" s="87"/>
      <c r="G223" s="86">
        <v>0</v>
      </c>
    </row>
    <row r="224" spans="1:7" ht="13.5" thickBot="1">
      <c r="A224" s="89" t="s">
        <v>21</v>
      </c>
      <c r="B224" s="84"/>
      <c r="C224" s="90">
        <f>SUM(C213:C223)</f>
        <v>272291.30000000005</v>
      </c>
      <c r="D224" s="90">
        <f t="shared" ref="D224:G224" si="11">SUM(D213:D223)</f>
        <v>260619.30000000002</v>
      </c>
      <c r="E224" s="90">
        <f t="shared" si="11"/>
        <v>502491.60000000003</v>
      </c>
      <c r="F224" s="90">
        <f t="shared" si="11"/>
        <v>961205.50000000012</v>
      </c>
      <c r="G224" s="90">
        <f t="shared" si="11"/>
        <v>249448.2</v>
      </c>
    </row>
    <row r="225" spans="1:7" ht="13.5" thickBot="1">
      <c r="A225" s="145" t="s">
        <v>182</v>
      </c>
      <c r="B225" s="84" t="s">
        <v>492</v>
      </c>
      <c r="C225" s="86">
        <v>100411</v>
      </c>
      <c r="D225" s="86">
        <v>29804</v>
      </c>
      <c r="E225" s="85">
        <v>97729.7</v>
      </c>
      <c r="F225" s="85">
        <v>148529.29999999999</v>
      </c>
      <c r="G225" s="85">
        <v>34863.199999999997</v>
      </c>
    </row>
    <row r="226" spans="1:7" ht="13.5" thickBot="1">
      <c r="A226" s="146"/>
      <c r="B226" s="84" t="s">
        <v>493</v>
      </c>
      <c r="C226" s="85">
        <v>374956.4</v>
      </c>
      <c r="D226" s="85">
        <v>285926.09999999998</v>
      </c>
      <c r="E226" s="86">
        <v>285183</v>
      </c>
      <c r="F226" s="86">
        <v>474063</v>
      </c>
      <c r="G226" s="85">
        <v>392188.3</v>
      </c>
    </row>
    <row r="227" spans="1:7" ht="13.5" thickBot="1">
      <c r="A227" s="146"/>
      <c r="B227" s="84" t="s">
        <v>494</v>
      </c>
      <c r="C227" s="86">
        <v>1000</v>
      </c>
      <c r="D227" s="87"/>
      <c r="E227" s="85">
        <v>805.3</v>
      </c>
      <c r="F227" s="86">
        <v>2424</v>
      </c>
      <c r="G227" s="85">
        <v>302.10000000000002</v>
      </c>
    </row>
    <row r="228" spans="1:7" ht="13.5" thickBot="1">
      <c r="A228" s="146"/>
      <c r="B228" s="84" t="s">
        <v>495</v>
      </c>
      <c r="C228" s="87"/>
      <c r="D228" s="87"/>
      <c r="E228" s="86">
        <v>305</v>
      </c>
      <c r="F228" s="85">
        <v>1259.4000000000001</v>
      </c>
      <c r="G228" s="85">
        <v>20336.2</v>
      </c>
    </row>
    <row r="229" spans="1:7" ht="13.5" thickBot="1">
      <c r="A229" s="146"/>
      <c r="B229" s="84" t="s">
        <v>496</v>
      </c>
      <c r="C229" s="85">
        <v>60743.3</v>
      </c>
      <c r="D229" s="86">
        <v>0</v>
      </c>
      <c r="E229" s="85">
        <v>8091.7</v>
      </c>
      <c r="F229" s="85">
        <v>13945.6</v>
      </c>
      <c r="G229" s="85">
        <v>70647.3</v>
      </c>
    </row>
    <row r="230" spans="1:7" ht="13.5" thickBot="1">
      <c r="A230" s="146"/>
      <c r="B230" s="84" t="s">
        <v>497</v>
      </c>
      <c r="C230" s="87"/>
      <c r="D230" s="86">
        <v>0</v>
      </c>
      <c r="E230" s="87"/>
      <c r="F230" s="86">
        <v>200</v>
      </c>
      <c r="G230" s="86">
        <v>606</v>
      </c>
    </row>
    <row r="231" spans="1:7" ht="13.5" thickBot="1">
      <c r="A231" s="146"/>
      <c r="B231" s="84" t="s">
        <v>498</v>
      </c>
      <c r="C231" s="87"/>
      <c r="D231" s="87"/>
      <c r="E231" s="87"/>
      <c r="F231" s="87"/>
      <c r="G231" s="85">
        <v>134.6</v>
      </c>
    </row>
    <row r="232" spans="1:7" ht="13.5" thickBot="1">
      <c r="A232" s="89" t="s">
        <v>182</v>
      </c>
      <c r="B232" s="84"/>
      <c r="C232" s="91">
        <f>SUM(C225:C231)</f>
        <v>537110.70000000007</v>
      </c>
      <c r="D232" s="91">
        <f t="shared" ref="D232:G232" si="12">SUM(D225:D231)</f>
        <v>315730.09999999998</v>
      </c>
      <c r="E232" s="91">
        <f t="shared" si="12"/>
        <v>392114.7</v>
      </c>
      <c r="F232" s="91">
        <f t="shared" si="12"/>
        <v>640421.30000000005</v>
      </c>
      <c r="G232" s="91">
        <f t="shared" si="12"/>
        <v>519077.69999999995</v>
      </c>
    </row>
    <row r="233" spans="1:7" ht="13.5" thickBot="1">
      <c r="A233" s="145" t="s">
        <v>214</v>
      </c>
      <c r="B233" s="84" t="s">
        <v>499</v>
      </c>
      <c r="C233" s="85">
        <v>652.20000000000005</v>
      </c>
      <c r="D233" s="87"/>
      <c r="E233" s="87"/>
      <c r="F233" s="87"/>
      <c r="G233" s="87"/>
    </row>
    <row r="234" spans="1:7" ht="13.5" thickBot="1">
      <c r="A234" s="146"/>
      <c r="B234" s="84" t="s">
        <v>500</v>
      </c>
      <c r="C234" s="85">
        <v>50.7</v>
      </c>
      <c r="D234" s="85">
        <v>1608.4</v>
      </c>
      <c r="E234" s="85">
        <v>1997.8</v>
      </c>
      <c r="F234" s="86">
        <v>42695</v>
      </c>
      <c r="G234" s="85">
        <v>1096.2</v>
      </c>
    </row>
    <row r="235" spans="1:7" ht="13.5" thickBot="1">
      <c r="A235" s="146"/>
      <c r="B235" s="84" t="s">
        <v>501</v>
      </c>
      <c r="C235" s="85">
        <v>1202.7</v>
      </c>
      <c r="D235" s="85">
        <v>3437.6</v>
      </c>
      <c r="E235" s="86">
        <v>0</v>
      </c>
      <c r="F235" s="86">
        <v>1500</v>
      </c>
      <c r="G235" s="86">
        <v>1</v>
      </c>
    </row>
    <row r="236" spans="1:7" ht="13.5" thickBot="1">
      <c r="A236" s="146"/>
      <c r="B236" s="84" t="s">
        <v>502</v>
      </c>
      <c r="C236" s="87"/>
      <c r="D236" s="85">
        <v>671.6</v>
      </c>
      <c r="E236" s="85">
        <v>519.29999999999995</v>
      </c>
      <c r="F236" s="86">
        <v>0</v>
      </c>
      <c r="G236" s="86">
        <v>0</v>
      </c>
    </row>
    <row r="237" spans="1:7" ht="13.5" thickBot="1">
      <c r="A237" s="146"/>
      <c r="B237" s="84" t="s">
        <v>503</v>
      </c>
      <c r="C237" s="87"/>
      <c r="D237" s="86">
        <v>0</v>
      </c>
      <c r="E237" s="86">
        <v>0</v>
      </c>
      <c r="F237" s="85">
        <v>121.5</v>
      </c>
      <c r="G237" s="85">
        <v>4383.3</v>
      </c>
    </row>
    <row r="238" spans="1:7" ht="13.5" thickBot="1">
      <c r="A238" s="146"/>
      <c r="B238" s="84" t="s">
        <v>504</v>
      </c>
      <c r="C238" s="86">
        <v>0</v>
      </c>
      <c r="D238" s="87"/>
      <c r="E238" s="87"/>
      <c r="F238" s="87"/>
      <c r="G238" s="87"/>
    </row>
    <row r="239" spans="1:7" ht="13.5" thickBot="1">
      <c r="A239" s="146"/>
      <c r="B239" s="84" t="s">
        <v>505</v>
      </c>
      <c r="C239" s="86">
        <v>0</v>
      </c>
      <c r="D239" s="85">
        <v>9.9</v>
      </c>
      <c r="E239" s="86">
        <v>5250</v>
      </c>
      <c r="F239" s="86">
        <v>0</v>
      </c>
      <c r="G239" s="86">
        <v>0</v>
      </c>
    </row>
    <row r="240" spans="1:7" ht="13.5" thickBot="1">
      <c r="A240" s="146"/>
      <c r="B240" s="84" t="s">
        <v>506</v>
      </c>
      <c r="C240" s="87"/>
      <c r="D240" s="85">
        <v>104.4</v>
      </c>
      <c r="E240" s="85">
        <v>1098.3</v>
      </c>
      <c r="F240" s="86">
        <v>0</v>
      </c>
      <c r="G240" s="85">
        <v>1538.8</v>
      </c>
    </row>
    <row r="241" spans="1:7" ht="13.5" thickBot="1">
      <c r="A241" s="146"/>
      <c r="B241" s="84" t="s">
        <v>507</v>
      </c>
      <c r="C241" s="85">
        <v>2075.6</v>
      </c>
      <c r="D241" s="87"/>
      <c r="E241" s="86">
        <v>300</v>
      </c>
      <c r="F241" s="86">
        <v>1700</v>
      </c>
      <c r="G241" s="86">
        <v>0</v>
      </c>
    </row>
    <row r="242" spans="1:7" ht="13.5" thickBot="1">
      <c r="A242" s="146"/>
      <c r="B242" s="84" t="s">
        <v>508</v>
      </c>
      <c r="C242" s="87"/>
      <c r="D242" s="86">
        <v>0</v>
      </c>
      <c r="E242" s="86">
        <v>283</v>
      </c>
      <c r="F242" s="85">
        <v>1170.5</v>
      </c>
      <c r="G242" s="85">
        <v>23488.9</v>
      </c>
    </row>
    <row r="243" spans="1:7" ht="13.5" thickBot="1">
      <c r="A243" s="146"/>
      <c r="B243" s="84" t="s">
        <v>509</v>
      </c>
      <c r="C243" s="86">
        <v>0</v>
      </c>
      <c r="D243" s="86">
        <v>0</v>
      </c>
      <c r="E243" s="85">
        <v>573.4</v>
      </c>
      <c r="F243" s="86">
        <v>24</v>
      </c>
      <c r="G243" s="86">
        <v>1</v>
      </c>
    </row>
    <row r="244" spans="1:7" ht="13.5" thickBot="1">
      <c r="A244" s="146"/>
      <c r="B244" s="84" t="s">
        <v>510</v>
      </c>
      <c r="C244" s="86">
        <v>0</v>
      </c>
      <c r="D244" s="86">
        <v>150</v>
      </c>
      <c r="E244" s="85">
        <v>1107.0999999999999</v>
      </c>
      <c r="F244" s="85">
        <v>2092.9</v>
      </c>
      <c r="G244" s="86">
        <v>0</v>
      </c>
    </row>
    <row r="245" spans="1:7" ht="13.5" thickBot="1">
      <c r="A245" s="146"/>
      <c r="B245" s="84" t="s">
        <v>511</v>
      </c>
      <c r="C245" s="85">
        <v>224.4</v>
      </c>
      <c r="D245" s="85">
        <v>815.2</v>
      </c>
      <c r="E245" s="85">
        <v>1525.3</v>
      </c>
      <c r="F245" s="86">
        <v>2250</v>
      </c>
      <c r="G245" s="86">
        <v>9628</v>
      </c>
    </row>
    <row r="246" spans="1:7" ht="13.5" thickBot="1">
      <c r="A246" s="146"/>
      <c r="B246" s="84" t="s">
        <v>512</v>
      </c>
      <c r="C246" s="85">
        <v>1515.8</v>
      </c>
      <c r="D246" s="85">
        <v>870.4</v>
      </c>
      <c r="E246" s="85">
        <v>1631.4</v>
      </c>
      <c r="F246" s="85">
        <v>8642.7000000000007</v>
      </c>
      <c r="G246" s="85">
        <v>14547.7</v>
      </c>
    </row>
    <row r="247" spans="1:7" ht="13.5" thickBot="1">
      <c r="A247" s="146"/>
      <c r="B247" s="84" t="s">
        <v>513</v>
      </c>
      <c r="C247" s="85">
        <v>3002.3</v>
      </c>
      <c r="D247" s="86">
        <v>2184</v>
      </c>
      <c r="E247" s="85">
        <v>791.9</v>
      </c>
      <c r="F247" s="86">
        <v>0</v>
      </c>
      <c r="G247" s="86">
        <v>450</v>
      </c>
    </row>
    <row r="248" spans="1:7" ht="13.5" thickBot="1">
      <c r="A248" s="146"/>
      <c r="B248" s="84" t="s">
        <v>514</v>
      </c>
      <c r="C248" s="87"/>
      <c r="D248" s="86">
        <v>0</v>
      </c>
      <c r="E248" s="86">
        <v>0</v>
      </c>
      <c r="F248" s="85">
        <v>6416.3</v>
      </c>
      <c r="G248" s="85">
        <v>1681.7</v>
      </c>
    </row>
    <row r="249" spans="1:7" ht="13.5" thickBot="1">
      <c r="A249" s="146"/>
      <c r="B249" s="84" t="s">
        <v>515</v>
      </c>
      <c r="C249" s="87"/>
      <c r="D249" s="87"/>
      <c r="E249" s="87"/>
      <c r="F249" s="86">
        <v>3240</v>
      </c>
      <c r="G249" s="85">
        <v>1427.6</v>
      </c>
    </row>
    <row r="250" spans="1:7" ht="13.5" thickBot="1">
      <c r="A250" s="89" t="s">
        <v>214</v>
      </c>
      <c r="B250" s="84"/>
      <c r="C250" s="90">
        <f>SUM(C233:C249)</f>
        <v>8723.7000000000007</v>
      </c>
      <c r="D250" s="90">
        <f t="shared" ref="D250:G250" si="13">SUM(D233:D249)</f>
        <v>9851.5</v>
      </c>
      <c r="E250" s="90">
        <f t="shared" si="13"/>
        <v>15077.499999999998</v>
      </c>
      <c r="F250" s="90">
        <f t="shared" si="13"/>
        <v>69852.900000000009</v>
      </c>
      <c r="G250" s="90">
        <f t="shared" si="13"/>
        <v>58244.19999999999</v>
      </c>
    </row>
    <row r="251" spans="1:7" ht="13.5" thickBot="1">
      <c r="A251" s="145" t="s">
        <v>15</v>
      </c>
      <c r="B251" s="84" t="s">
        <v>516</v>
      </c>
      <c r="C251" s="85">
        <v>246897.9</v>
      </c>
      <c r="D251" s="85">
        <v>544516.5</v>
      </c>
      <c r="E251" s="85">
        <v>603050.30000000005</v>
      </c>
      <c r="F251" s="85">
        <v>614802.9</v>
      </c>
      <c r="G251" s="86">
        <v>338025</v>
      </c>
    </row>
    <row r="252" spans="1:7" ht="13.5" thickBot="1">
      <c r="A252" s="146"/>
      <c r="B252" s="84" t="s">
        <v>517</v>
      </c>
      <c r="C252" s="85">
        <v>633547.4</v>
      </c>
      <c r="D252" s="85">
        <v>726460.3</v>
      </c>
      <c r="E252" s="85">
        <v>460143.8</v>
      </c>
      <c r="F252" s="85">
        <v>508607.1</v>
      </c>
      <c r="G252" s="85">
        <v>421420.7</v>
      </c>
    </row>
    <row r="253" spans="1:7" ht="13.5" thickBot="1">
      <c r="A253" s="146"/>
      <c r="B253" s="84" t="s">
        <v>518</v>
      </c>
      <c r="C253" s="85">
        <v>28509.4</v>
      </c>
      <c r="D253" s="85">
        <v>146965.5</v>
      </c>
      <c r="E253" s="85">
        <v>266463.40000000002</v>
      </c>
      <c r="F253" s="85">
        <v>393265.9</v>
      </c>
      <c r="G253" s="85">
        <v>26583.8</v>
      </c>
    </row>
    <row r="254" spans="1:7" ht="13.5" thickBot="1">
      <c r="A254" s="146"/>
      <c r="B254" s="84" t="s">
        <v>519</v>
      </c>
      <c r="C254" s="85">
        <v>10852.3</v>
      </c>
      <c r="D254" s="85">
        <v>32253.200000000001</v>
      </c>
      <c r="E254" s="85">
        <v>8519.6</v>
      </c>
      <c r="F254" s="85">
        <v>104187.6</v>
      </c>
      <c r="G254" s="85">
        <v>115686.9</v>
      </c>
    </row>
    <row r="255" spans="1:7" ht="13.5" thickBot="1">
      <c r="A255" s="146"/>
      <c r="B255" s="84" t="s">
        <v>520</v>
      </c>
      <c r="C255" s="85">
        <v>14087.8</v>
      </c>
      <c r="D255" s="85">
        <v>7273.7</v>
      </c>
      <c r="E255" s="85">
        <v>2770.5</v>
      </c>
      <c r="F255" s="85">
        <v>34074.199999999997</v>
      </c>
      <c r="G255" s="85">
        <v>302274.7</v>
      </c>
    </row>
    <row r="256" spans="1:7" ht="13.5" thickBot="1">
      <c r="A256" s="146"/>
      <c r="B256" s="84" t="s">
        <v>521</v>
      </c>
      <c r="C256" s="85">
        <v>198952.6</v>
      </c>
      <c r="D256" s="85">
        <v>193255.3</v>
      </c>
      <c r="E256" s="85">
        <v>170754.7</v>
      </c>
      <c r="F256" s="85">
        <v>153263.5</v>
      </c>
      <c r="G256" s="85">
        <v>223842.3</v>
      </c>
    </row>
    <row r="257" spans="1:7" ht="13.5" thickBot="1">
      <c r="A257" s="146"/>
      <c r="B257" s="84" t="s">
        <v>522</v>
      </c>
      <c r="C257" s="86">
        <v>0</v>
      </c>
      <c r="D257" s="87"/>
      <c r="E257" s="86">
        <v>0</v>
      </c>
      <c r="F257" s="85">
        <v>372.5</v>
      </c>
      <c r="G257" s="85">
        <v>1417.4</v>
      </c>
    </row>
    <row r="258" spans="1:7" ht="13.5" thickBot="1">
      <c r="A258" s="146"/>
      <c r="B258" s="84" t="s">
        <v>523</v>
      </c>
      <c r="C258" s="85">
        <v>1583416.3</v>
      </c>
      <c r="D258" s="85">
        <v>2069485.8</v>
      </c>
      <c r="E258" s="85">
        <v>522924.79999999999</v>
      </c>
      <c r="F258" s="85">
        <v>733394.8</v>
      </c>
      <c r="G258" s="85">
        <v>1482811.3</v>
      </c>
    </row>
    <row r="259" spans="1:7" ht="13.5" thickBot="1">
      <c r="A259" s="89" t="s">
        <v>15</v>
      </c>
      <c r="B259" s="84"/>
      <c r="C259" s="85">
        <f>SUM(C251:C258)</f>
        <v>2716263.7</v>
      </c>
      <c r="D259" s="85">
        <f t="shared" ref="D259:G259" si="14">SUM(D251:D258)</f>
        <v>3720210.3</v>
      </c>
      <c r="E259" s="85">
        <f t="shared" si="14"/>
        <v>2034627.1</v>
      </c>
      <c r="F259" s="85">
        <f t="shared" si="14"/>
        <v>2541968.5</v>
      </c>
      <c r="G259" s="85">
        <f t="shared" si="14"/>
        <v>2912062.1</v>
      </c>
    </row>
    <row r="260" spans="1:7" ht="13.5" thickBot="1">
      <c r="A260" s="145" t="s">
        <v>0</v>
      </c>
      <c r="B260" s="84" t="s">
        <v>524</v>
      </c>
      <c r="C260" s="85">
        <v>1086.9000000000001</v>
      </c>
      <c r="D260" s="85">
        <v>2518.4</v>
      </c>
      <c r="E260" s="85">
        <v>5.5</v>
      </c>
      <c r="F260" s="85">
        <v>0.4</v>
      </c>
      <c r="G260" s="85">
        <v>70404.899999999994</v>
      </c>
    </row>
    <row r="261" spans="1:7" ht="13.5" thickBot="1">
      <c r="A261" s="146"/>
      <c r="B261" s="84" t="s">
        <v>525</v>
      </c>
      <c r="C261" s="85">
        <v>19.3</v>
      </c>
      <c r="D261" s="85">
        <v>22034.6</v>
      </c>
      <c r="E261" s="85">
        <v>3998.1</v>
      </c>
      <c r="F261" s="86">
        <v>13698</v>
      </c>
      <c r="G261" s="85">
        <v>6079.2</v>
      </c>
    </row>
    <row r="262" spans="1:7" ht="13.5" thickBot="1">
      <c r="A262" s="146"/>
      <c r="B262" s="84" t="s">
        <v>526</v>
      </c>
      <c r="C262" s="85">
        <v>109.2</v>
      </c>
      <c r="D262" s="85">
        <v>613.1</v>
      </c>
      <c r="E262" s="85">
        <v>393.3</v>
      </c>
      <c r="F262" s="85">
        <v>465.7</v>
      </c>
      <c r="G262" s="85">
        <v>356.7</v>
      </c>
    </row>
    <row r="263" spans="1:7" ht="13.5" thickBot="1">
      <c r="A263" s="146"/>
      <c r="B263" s="84" t="s">
        <v>527</v>
      </c>
      <c r="C263" s="87"/>
      <c r="D263" s="87"/>
      <c r="E263" s="86">
        <v>0</v>
      </c>
      <c r="F263" s="85">
        <v>525.4</v>
      </c>
      <c r="G263" s="85">
        <v>21115.3</v>
      </c>
    </row>
    <row r="264" spans="1:7" ht="13.5" thickBot="1">
      <c r="A264" s="146"/>
      <c r="B264" s="84" t="s">
        <v>528</v>
      </c>
      <c r="C264" s="87"/>
      <c r="D264" s="85">
        <v>200.9</v>
      </c>
      <c r="E264" s="85">
        <v>271.5</v>
      </c>
      <c r="F264" s="85">
        <v>997.4</v>
      </c>
      <c r="G264" s="85">
        <v>204.5</v>
      </c>
    </row>
    <row r="265" spans="1:7" ht="13.5" thickBot="1">
      <c r="A265" s="146"/>
      <c r="B265" s="84" t="s">
        <v>529</v>
      </c>
      <c r="C265" s="87"/>
      <c r="D265" s="87"/>
      <c r="E265" s="87"/>
      <c r="F265" s="86">
        <v>35</v>
      </c>
      <c r="G265" s="86">
        <v>13</v>
      </c>
    </row>
    <row r="266" spans="1:7" ht="13.5" thickBot="1">
      <c r="A266" s="146"/>
      <c r="B266" s="84" t="s">
        <v>530</v>
      </c>
      <c r="C266" s="85">
        <v>62656.5</v>
      </c>
      <c r="D266" s="86">
        <v>0</v>
      </c>
      <c r="E266" s="86">
        <v>0</v>
      </c>
      <c r="F266" s="86">
        <v>0</v>
      </c>
      <c r="G266" s="85">
        <v>1.1000000000000001</v>
      </c>
    </row>
    <row r="267" spans="1:7" ht="13.5" thickBot="1">
      <c r="A267" s="146"/>
      <c r="B267" s="84" t="s">
        <v>531</v>
      </c>
      <c r="C267" s="87"/>
      <c r="D267" s="85">
        <v>1816.3</v>
      </c>
      <c r="E267" s="85">
        <v>79.8</v>
      </c>
      <c r="F267" s="85">
        <v>320.89999999999998</v>
      </c>
      <c r="G267" s="85">
        <v>1986.3</v>
      </c>
    </row>
    <row r="268" spans="1:7" ht="13.5" thickBot="1">
      <c r="A268" s="146"/>
      <c r="B268" s="84" t="s">
        <v>532</v>
      </c>
      <c r="C268" s="85">
        <v>7.2</v>
      </c>
      <c r="D268" s="85">
        <v>1.4</v>
      </c>
      <c r="E268" s="85">
        <v>1201.8</v>
      </c>
      <c r="F268" s="86">
        <v>0</v>
      </c>
      <c r="G268" s="85">
        <v>8.1999999999999993</v>
      </c>
    </row>
    <row r="269" spans="1:7" ht="13.5" thickBot="1">
      <c r="A269" s="146"/>
      <c r="B269" s="84" t="s">
        <v>533</v>
      </c>
      <c r="C269" s="85">
        <v>2029.8</v>
      </c>
      <c r="D269" s="86">
        <v>17</v>
      </c>
      <c r="E269" s="86">
        <v>1</v>
      </c>
      <c r="F269" s="86">
        <v>0</v>
      </c>
      <c r="G269" s="85">
        <v>5801.3</v>
      </c>
    </row>
    <row r="270" spans="1:7" ht="13.5" thickBot="1">
      <c r="A270" s="146"/>
      <c r="B270" s="84" t="s">
        <v>534</v>
      </c>
      <c r="C270" s="85">
        <v>136.6</v>
      </c>
      <c r="D270" s="85">
        <v>586.1</v>
      </c>
      <c r="E270" s="86">
        <v>9000</v>
      </c>
      <c r="F270" s="85">
        <v>2309.4</v>
      </c>
      <c r="G270" s="85">
        <v>0.8</v>
      </c>
    </row>
    <row r="271" spans="1:7" ht="13.5" thickBot="1">
      <c r="A271" s="146"/>
      <c r="B271" s="84" t="s">
        <v>535</v>
      </c>
      <c r="C271" s="87"/>
      <c r="D271" s="85">
        <v>1730.1</v>
      </c>
      <c r="E271" s="85">
        <v>8219.2000000000007</v>
      </c>
      <c r="F271" s="86">
        <v>0</v>
      </c>
      <c r="G271" s="87"/>
    </row>
    <row r="272" spans="1:7" ht="13.5" thickBot="1">
      <c r="A272" s="146"/>
      <c r="B272" s="84" t="s">
        <v>536</v>
      </c>
      <c r="C272" s="87"/>
      <c r="D272" s="86">
        <v>830</v>
      </c>
      <c r="E272" s="86">
        <v>0</v>
      </c>
      <c r="F272" s="87"/>
      <c r="G272" s="85">
        <v>192.1</v>
      </c>
    </row>
    <row r="273" spans="1:7" ht="13.5" thickBot="1">
      <c r="A273" s="146"/>
      <c r="B273" s="84" t="s">
        <v>537</v>
      </c>
      <c r="C273" s="87"/>
      <c r="D273" s="85">
        <v>892.8</v>
      </c>
      <c r="E273" s="85">
        <v>389.4</v>
      </c>
      <c r="F273" s="85">
        <v>829.4</v>
      </c>
      <c r="G273" s="85">
        <v>35.200000000000003</v>
      </c>
    </row>
    <row r="274" spans="1:7" ht="13.5" thickBot="1">
      <c r="A274" s="146"/>
      <c r="B274" s="84" t="s">
        <v>538</v>
      </c>
      <c r="C274" s="85">
        <v>3365.6</v>
      </c>
      <c r="D274" s="85">
        <v>46796.1</v>
      </c>
      <c r="E274" s="86">
        <v>681</v>
      </c>
      <c r="F274" s="86">
        <v>248</v>
      </c>
      <c r="G274" s="85">
        <v>806.7</v>
      </c>
    </row>
    <row r="275" spans="1:7" ht="13.5" thickBot="1">
      <c r="A275" s="146"/>
      <c r="B275" s="84" t="s">
        <v>539</v>
      </c>
      <c r="C275" s="85">
        <v>100027.4</v>
      </c>
      <c r="D275" s="85">
        <v>14025.4</v>
      </c>
      <c r="E275" s="86">
        <v>2643</v>
      </c>
      <c r="F275" s="86">
        <v>293</v>
      </c>
      <c r="G275" s="85">
        <v>27374.400000000001</v>
      </c>
    </row>
    <row r="276" spans="1:7" ht="13.5" thickBot="1">
      <c r="A276" s="146"/>
      <c r="B276" s="84" t="s">
        <v>540</v>
      </c>
      <c r="C276" s="85">
        <v>2822.6</v>
      </c>
      <c r="D276" s="85">
        <v>2099.4</v>
      </c>
      <c r="E276" s="85">
        <v>2228.3000000000002</v>
      </c>
      <c r="F276" s="85">
        <v>166.5</v>
      </c>
      <c r="G276" s="85">
        <v>125.3</v>
      </c>
    </row>
    <row r="277" spans="1:7" ht="13.5" thickBot="1">
      <c r="A277" s="146"/>
      <c r="B277" s="84" t="s">
        <v>541</v>
      </c>
      <c r="C277" s="86">
        <v>0</v>
      </c>
      <c r="D277" s="87"/>
      <c r="E277" s="87"/>
      <c r="F277" s="86">
        <v>1300</v>
      </c>
      <c r="G277" s="86">
        <v>0</v>
      </c>
    </row>
    <row r="278" spans="1:7" ht="13.5" thickBot="1">
      <c r="A278" s="146"/>
      <c r="B278" s="84" t="s">
        <v>542</v>
      </c>
      <c r="C278" s="87"/>
      <c r="D278" s="86">
        <v>0</v>
      </c>
      <c r="E278" s="86">
        <v>0</v>
      </c>
      <c r="F278" s="86">
        <v>0</v>
      </c>
      <c r="G278" s="86">
        <v>0</v>
      </c>
    </row>
    <row r="279" spans="1:7" ht="13.5" thickBot="1">
      <c r="A279" s="146"/>
      <c r="B279" s="84" t="s">
        <v>543</v>
      </c>
      <c r="C279" s="87"/>
      <c r="D279" s="87"/>
      <c r="E279" s="86">
        <v>2000</v>
      </c>
      <c r="F279" s="87"/>
      <c r="G279" s="86">
        <v>0</v>
      </c>
    </row>
    <row r="280" spans="1:7" ht="13.5" thickBot="1">
      <c r="A280" s="146"/>
      <c r="B280" s="84" t="s">
        <v>544</v>
      </c>
      <c r="C280" s="85">
        <v>11.7</v>
      </c>
      <c r="D280" s="85">
        <v>5.5</v>
      </c>
      <c r="E280" s="85">
        <v>20.6</v>
      </c>
      <c r="F280" s="87"/>
      <c r="G280" s="86">
        <v>0</v>
      </c>
    </row>
    <row r="281" spans="1:7" ht="13.5" thickBot="1">
      <c r="A281" s="89" t="s">
        <v>0</v>
      </c>
      <c r="B281" s="84"/>
      <c r="C281" s="85">
        <f>SUM(C260:C280)</f>
        <v>172272.80000000002</v>
      </c>
      <c r="D281" s="85">
        <f t="shared" ref="D281:G281" si="15">SUM(D260:D280)</f>
        <v>94167.099999999977</v>
      </c>
      <c r="E281" s="85">
        <f t="shared" si="15"/>
        <v>31132.5</v>
      </c>
      <c r="F281" s="85">
        <f t="shared" si="15"/>
        <v>21189.100000000002</v>
      </c>
      <c r="G281" s="85">
        <f t="shared" si="15"/>
        <v>134505</v>
      </c>
    </row>
    <row r="282" spans="1:7" ht="13.5" thickBot="1">
      <c r="A282" s="145" t="s">
        <v>5</v>
      </c>
      <c r="B282" s="84" t="s">
        <v>545</v>
      </c>
      <c r="C282" s="85">
        <v>38942.699999999997</v>
      </c>
      <c r="D282" s="85">
        <v>48007.1</v>
      </c>
      <c r="E282" s="85">
        <v>170302.4</v>
      </c>
      <c r="F282" s="85">
        <v>58016.6</v>
      </c>
      <c r="G282" s="85">
        <v>82132.899999999994</v>
      </c>
    </row>
    <row r="283" spans="1:7" ht="13.5" thickBot="1">
      <c r="A283" s="146"/>
      <c r="B283" s="84" t="s">
        <v>546</v>
      </c>
      <c r="C283" s="85">
        <v>53010.1</v>
      </c>
      <c r="D283" s="85">
        <v>1062.2</v>
      </c>
      <c r="E283" s="86">
        <v>36745</v>
      </c>
      <c r="F283" s="86">
        <v>2346</v>
      </c>
      <c r="G283" s="86">
        <v>6950</v>
      </c>
    </row>
    <row r="284" spans="1:7" ht="13.5" thickBot="1">
      <c r="A284" s="146"/>
      <c r="B284" s="84" t="s">
        <v>547</v>
      </c>
      <c r="C284" s="85">
        <v>7635.2</v>
      </c>
      <c r="D284" s="85">
        <v>26663.4</v>
      </c>
      <c r="E284" s="85">
        <v>3227.8</v>
      </c>
      <c r="F284" s="85">
        <v>5073.1000000000004</v>
      </c>
      <c r="G284" s="85">
        <v>34578.1</v>
      </c>
    </row>
    <row r="285" spans="1:7" ht="13.5" thickBot="1">
      <c r="A285" s="146"/>
      <c r="B285" s="84" t="s">
        <v>548</v>
      </c>
      <c r="C285" s="85">
        <v>38989.9</v>
      </c>
      <c r="D285" s="85">
        <v>108225.5</v>
      </c>
      <c r="E285" s="85">
        <v>94034.1</v>
      </c>
      <c r="F285" s="85">
        <v>446481.1</v>
      </c>
      <c r="G285" s="85">
        <v>2424790.9</v>
      </c>
    </row>
    <row r="286" spans="1:7" ht="13.5" thickBot="1">
      <c r="A286" s="146"/>
      <c r="B286" s="84" t="s">
        <v>549</v>
      </c>
      <c r="C286" s="85">
        <v>247.6</v>
      </c>
      <c r="D286" s="87"/>
      <c r="E286" s="87"/>
      <c r="F286" s="85">
        <v>8835.7999999999993</v>
      </c>
      <c r="G286" s="86">
        <v>0</v>
      </c>
    </row>
    <row r="287" spans="1:7" ht="13.5" thickBot="1">
      <c r="A287" s="146"/>
      <c r="B287" s="84" t="s">
        <v>550</v>
      </c>
      <c r="C287" s="85">
        <v>151404.79999999999</v>
      </c>
      <c r="D287" s="85">
        <v>10721.3</v>
      </c>
      <c r="E287" s="86">
        <v>81053</v>
      </c>
      <c r="F287" s="87"/>
      <c r="G287" s="87"/>
    </row>
    <row r="288" spans="1:7" ht="13.5" thickBot="1">
      <c r="A288" s="146"/>
      <c r="B288" s="84" t="s">
        <v>551</v>
      </c>
      <c r="C288" s="86">
        <v>100</v>
      </c>
      <c r="D288" s="85">
        <v>58.4</v>
      </c>
      <c r="E288" s="85">
        <v>646.6</v>
      </c>
      <c r="F288" s="85">
        <v>201.8</v>
      </c>
      <c r="G288" s="87"/>
    </row>
    <row r="289" spans="1:7" ht="13.5" thickBot="1">
      <c r="A289" s="146"/>
      <c r="B289" s="84" t="s">
        <v>552</v>
      </c>
      <c r="C289" s="86">
        <v>23840</v>
      </c>
      <c r="D289" s="85">
        <v>49421.1</v>
      </c>
      <c r="E289" s="85">
        <v>456336.2</v>
      </c>
      <c r="F289" s="85">
        <v>46295.5</v>
      </c>
      <c r="G289" s="85">
        <v>63368.800000000003</v>
      </c>
    </row>
    <row r="290" spans="1:7" ht="13.5" thickBot="1">
      <c r="A290" s="146"/>
      <c r="B290" s="84" t="s">
        <v>553</v>
      </c>
      <c r="C290" s="85">
        <v>97410.3</v>
      </c>
      <c r="D290" s="86">
        <v>15536</v>
      </c>
      <c r="E290" s="85">
        <v>35062.9</v>
      </c>
      <c r="F290" s="85">
        <v>34297.9</v>
      </c>
      <c r="G290" s="85">
        <v>74953.100000000006</v>
      </c>
    </row>
    <row r="291" spans="1:7" ht="13.5" thickBot="1">
      <c r="A291" s="146"/>
      <c r="B291" s="84" t="s">
        <v>554</v>
      </c>
      <c r="C291" s="86">
        <v>134874</v>
      </c>
      <c r="D291" s="86">
        <v>111580</v>
      </c>
      <c r="E291" s="85">
        <v>88420.9</v>
      </c>
      <c r="F291" s="85">
        <v>13253.9</v>
      </c>
      <c r="G291" s="85">
        <v>42065.7</v>
      </c>
    </row>
    <row r="292" spans="1:7" ht="13.5" thickBot="1">
      <c r="A292" s="146"/>
      <c r="B292" s="84" t="s">
        <v>555</v>
      </c>
      <c r="C292" s="85">
        <v>73545.600000000006</v>
      </c>
      <c r="D292" s="85">
        <v>71448.899999999994</v>
      </c>
      <c r="E292" s="85">
        <v>71367.3</v>
      </c>
      <c r="F292" s="85">
        <v>30459.1</v>
      </c>
      <c r="G292" s="85">
        <v>64340.3</v>
      </c>
    </row>
    <row r="293" spans="1:7" ht="13.5" thickBot="1">
      <c r="A293" s="146"/>
      <c r="B293" s="84" t="s">
        <v>556</v>
      </c>
      <c r="C293" s="85">
        <v>398.3</v>
      </c>
      <c r="D293" s="85">
        <v>20983.9</v>
      </c>
      <c r="E293" s="85">
        <v>7897.1</v>
      </c>
      <c r="F293" s="86">
        <v>561</v>
      </c>
      <c r="G293" s="85">
        <v>331.8</v>
      </c>
    </row>
    <row r="294" spans="1:7" ht="13.5" thickBot="1">
      <c r="A294" s="146"/>
      <c r="B294" s="84" t="s">
        <v>557</v>
      </c>
      <c r="C294" s="87"/>
      <c r="D294" s="87"/>
      <c r="E294" s="85">
        <v>6331.1</v>
      </c>
      <c r="F294" s="87"/>
      <c r="G294" s="87"/>
    </row>
    <row r="295" spans="1:7" ht="13.5" thickBot="1">
      <c r="A295" s="146"/>
      <c r="B295" s="84" t="s">
        <v>558</v>
      </c>
      <c r="C295" s="86">
        <v>166050</v>
      </c>
      <c r="D295" s="85">
        <v>22210.400000000001</v>
      </c>
      <c r="E295" s="86">
        <v>5091</v>
      </c>
      <c r="F295" s="86">
        <v>0</v>
      </c>
      <c r="G295" s="85">
        <v>2.5</v>
      </c>
    </row>
    <row r="296" spans="1:7" ht="13.5" thickBot="1">
      <c r="A296" s="146"/>
      <c r="B296" s="84" t="s">
        <v>559</v>
      </c>
      <c r="C296" s="87"/>
      <c r="D296" s="87"/>
      <c r="E296" s="86">
        <v>0</v>
      </c>
      <c r="F296" s="87"/>
      <c r="G296" s="86">
        <v>0</v>
      </c>
    </row>
    <row r="297" spans="1:7" ht="13.5" thickBot="1">
      <c r="A297" s="89" t="s">
        <v>5</v>
      </c>
      <c r="B297" s="84"/>
      <c r="C297" s="90">
        <f>SUM(C282:C296)</f>
        <v>786448.5</v>
      </c>
      <c r="D297" s="90">
        <f t="shared" ref="D297:G297" si="16">SUM(D282:D296)</f>
        <v>485918.20000000007</v>
      </c>
      <c r="E297" s="90">
        <f t="shared" si="16"/>
        <v>1056515.4000000001</v>
      </c>
      <c r="F297" s="90">
        <f t="shared" si="16"/>
        <v>645821.79999999993</v>
      </c>
      <c r="G297" s="90">
        <f t="shared" si="16"/>
        <v>2793514.0999999996</v>
      </c>
    </row>
    <row r="298" spans="1:7" ht="13.5" thickBot="1">
      <c r="A298" s="145" t="s">
        <v>3</v>
      </c>
      <c r="B298" s="84" t="s">
        <v>560</v>
      </c>
      <c r="C298" s="86">
        <v>6124</v>
      </c>
      <c r="D298" s="85">
        <v>1875.3</v>
      </c>
      <c r="E298" s="86">
        <v>2750</v>
      </c>
      <c r="F298" s="85">
        <v>689.3</v>
      </c>
      <c r="G298" s="86">
        <v>0</v>
      </c>
    </row>
    <row r="299" spans="1:7" ht="13.5" thickBot="1">
      <c r="A299" s="146"/>
      <c r="B299" s="84" t="s">
        <v>561</v>
      </c>
      <c r="C299" s="85">
        <v>754859.6</v>
      </c>
      <c r="D299" s="85">
        <v>647940.9</v>
      </c>
      <c r="E299" s="85">
        <v>501237.9</v>
      </c>
      <c r="F299" s="85">
        <v>6905.5</v>
      </c>
      <c r="G299" s="85">
        <v>319334.8</v>
      </c>
    </row>
    <row r="300" spans="1:7" ht="13.5" thickBot="1">
      <c r="A300" s="146"/>
      <c r="B300" s="84" t="s">
        <v>562</v>
      </c>
      <c r="C300" s="86">
        <v>0</v>
      </c>
      <c r="D300" s="85">
        <v>2859.6</v>
      </c>
      <c r="E300" s="86">
        <v>1779</v>
      </c>
      <c r="F300" s="85">
        <v>63389.1</v>
      </c>
      <c r="G300" s="85">
        <v>4951.8</v>
      </c>
    </row>
    <row r="301" spans="1:7" ht="13.5" thickBot="1">
      <c r="A301" s="146"/>
      <c r="B301" s="84" t="s">
        <v>563</v>
      </c>
      <c r="C301" s="85">
        <v>34753.300000000003</v>
      </c>
      <c r="D301" s="85">
        <v>128.80000000000001</v>
      </c>
      <c r="E301" s="86">
        <v>0</v>
      </c>
      <c r="F301" s="85">
        <v>16101.3</v>
      </c>
      <c r="G301" s="85">
        <v>638.79999999999995</v>
      </c>
    </row>
    <row r="302" spans="1:7" ht="13.5" thickBot="1">
      <c r="A302" s="146"/>
      <c r="B302" s="84" t="s">
        <v>564</v>
      </c>
      <c r="C302" s="85">
        <v>225777.8</v>
      </c>
      <c r="D302" s="85">
        <v>33935.599999999999</v>
      </c>
      <c r="E302" s="85">
        <v>5636.9</v>
      </c>
      <c r="F302" s="85">
        <v>316377.2</v>
      </c>
      <c r="G302" s="85">
        <v>244287.2</v>
      </c>
    </row>
    <row r="303" spans="1:7" ht="13.5" thickBot="1">
      <c r="A303" s="146"/>
      <c r="B303" s="84" t="s">
        <v>565</v>
      </c>
      <c r="C303" s="85">
        <v>5509.3</v>
      </c>
      <c r="D303" s="85">
        <v>898.5</v>
      </c>
      <c r="E303" s="85">
        <v>38211.699999999997</v>
      </c>
      <c r="F303" s="85">
        <v>60.1</v>
      </c>
      <c r="G303" s="85">
        <v>8241.5</v>
      </c>
    </row>
    <row r="304" spans="1:7" ht="13.5" thickBot="1">
      <c r="A304" s="146"/>
      <c r="B304" s="84" t="s">
        <v>566</v>
      </c>
      <c r="C304" s="85">
        <v>8132.9</v>
      </c>
      <c r="D304" s="85">
        <v>2088.1</v>
      </c>
      <c r="E304" s="85">
        <v>59119.1</v>
      </c>
      <c r="F304" s="85">
        <v>23215.200000000001</v>
      </c>
      <c r="G304" s="86">
        <v>34596</v>
      </c>
    </row>
    <row r="305" spans="1:7" ht="13.5" thickBot="1">
      <c r="A305" s="146"/>
      <c r="B305" s="84" t="s">
        <v>567</v>
      </c>
      <c r="C305" s="85">
        <v>78742.5</v>
      </c>
      <c r="D305" s="85">
        <v>442259.1</v>
      </c>
      <c r="E305" s="85">
        <v>644228.9</v>
      </c>
      <c r="F305" s="85">
        <v>81876.3</v>
      </c>
      <c r="G305" s="85">
        <v>236924.9</v>
      </c>
    </row>
    <row r="306" spans="1:7" ht="13.5" thickBot="1">
      <c r="A306" s="146"/>
      <c r="B306" s="84" t="s">
        <v>568</v>
      </c>
      <c r="C306" s="87"/>
      <c r="D306" s="85">
        <v>65228.9</v>
      </c>
      <c r="E306" s="85">
        <v>62944.5</v>
      </c>
      <c r="F306" s="85">
        <v>21975.1</v>
      </c>
      <c r="G306" s="85">
        <v>2030.2</v>
      </c>
    </row>
    <row r="307" spans="1:7" ht="13.5" thickBot="1">
      <c r="A307" s="146"/>
      <c r="B307" s="84" t="s">
        <v>569</v>
      </c>
      <c r="C307" s="85">
        <v>12261.3</v>
      </c>
      <c r="D307" s="85">
        <v>27048.5</v>
      </c>
      <c r="E307" s="85">
        <v>17182.099999999999</v>
      </c>
      <c r="F307" s="85">
        <v>23685.4</v>
      </c>
      <c r="G307" s="85">
        <v>3380.6</v>
      </c>
    </row>
    <row r="308" spans="1:7" ht="13.5" thickBot="1">
      <c r="A308" s="146"/>
      <c r="B308" s="84" t="s">
        <v>570</v>
      </c>
      <c r="C308" s="85">
        <v>7078.7</v>
      </c>
      <c r="D308" s="85">
        <v>5841.4</v>
      </c>
      <c r="E308" s="86">
        <v>18919</v>
      </c>
      <c r="F308" s="85">
        <v>69547.7</v>
      </c>
      <c r="G308" s="85">
        <v>9562.2999999999993</v>
      </c>
    </row>
    <row r="309" spans="1:7" ht="13.5" thickBot="1">
      <c r="A309" s="146"/>
      <c r="B309" s="84" t="s">
        <v>571</v>
      </c>
      <c r="C309" s="85">
        <v>19615.5</v>
      </c>
      <c r="D309" s="85">
        <v>74841.7</v>
      </c>
      <c r="E309" s="85">
        <v>17555.8</v>
      </c>
      <c r="F309" s="85">
        <v>29572.5</v>
      </c>
      <c r="G309" s="85">
        <v>5157.2</v>
      </c>
    </row>
    <row r="310" spans="1:7" ht="13.5" thickBot="1">
      <c r="A310" s="89" t="s">
        <v>3</v>
      </c>
      <c r="B310" s="84"/>
      <c r="C310" s="85">
        <f>SUM(C298:C309)</f>
        <v>1152854.8999999999</v>
      </c>
      <c r="D310" s="85">
        <f t="shared" ref="D310:G310" si="17">SUM(D298:D309)</f>
        <v>1304946.3999999997</v>
      </c>
      <c r="E310" s="85">
        <f t="shared" si="17"/>
        <v>1369564.9000000001</v>
      </c>
      <c r="F310" s="85">
        <f t="shared" si="17"/>
        <v>653394.69999999995</v>
      </c>
      <c r="G310" s="85">
        <f t="shared" si="17"/>
        <v>869105.29999999993</v>
      </c>
    </row>
    <row r="311" spans="1:7" ht="13.5" thickBot="1">
      <c r="A311" s="145" t="s">
        <v>2</v>
      </c>
      <c r="B311" s="84" t="s">
        <v>572</v>
      </c>
      <c r="C311" s="85">
        <v>22929.8</v>
      </c>
      <c r="D311" s="85">
        <v>15722.2</v>
      </c>
      <c r="E311" s="85">
        <v>8036.1</v>
      </c>
      <c r="F311" s="85">
        <v>10648.7</v>
      </c>
      <c r="G311" s="85">
        <v>2305.1</v>
      </c>
    </row>
    <row r="312" spans="1:7" ht="13.5" thickBot="1">
      <c r="A312" s="146"/>
      <c r="B312" s="84" t="s">
        <v>573</v>
      </c>
      <c r="C312" s="85">
        <v>16555.5</v>
      </c>
      <c r="D312" s="86">
        <v>4232</v>
      </c>
      <c r="E312" s="85">
        <v>22598.799999999999</v>
      </c>
      <c r="F312" s="85">
        <v>470.3</v>
      </c>
      <c r="G312" s="85">
        <v>1421.4</v>
      </c>
    </row>
    <row r="313" spans="1:7" ht="13.5" thickBot="1">
      <c r="A313" s="146"/>
      <c r="B313" s="84" t="s">
        <v>574</v>
      </c>
      <c r="C313" s="85">
        <v>861.1</v>
      </c>
      <c r="D313" s="86">
        <v>0</v>
      </c>
      <c r="E313" s="85">
        <v>7109.3</v>
      </c>
      <c r="F313" s="85">
        <v>7081.7</v>
      </c>
      <c r="G313" s="85">
        <v>101.1</v>
      </c>
    </row>
    <row r="314" spans="1:7" ht="13.5" thickBot="1">
      <c r="A314" s="146"/>
      <c r="B314" s="84" t="s">
        <v>575</v>
      </c>
      <c r="C314" s="85">
        <v>3054.3</v>
      </c>
      <c r="D314" s="87"/>
      <c r="E314" s="86">
        <v>200</v>
      </c>
      <c r="F314" s="86">
        <v>0</v>
      </c>
      <c r="G314" s="85">
        <v>39437.199999999997</v>
      </c>
    </row>
    <row r="315" spans="1:7" ht="13.5" thickBot="1">
      <c r="A315" s="146"/>
      <c r="B315" s="84" t="s">
        <v>576</v>
      </c>
      <c r="C315" s="85">
        <v>192.5</v>
      </c>
      <c r="D315" s="85">
        <v>1192.5</v>
      </c>
      <c r="E315" s="85">
        <v>1579.6</v>
      </c>
      <c r="F315" s="85">
        <v>16595.7</v>
      </c>
      <c r="G315" s="85">
        <v>22710.9</v>
      </c>
    </row>
    <row r="316" spans="1:7" ht="13.5" thickBot="1">
      <c r="A316" s="146"/>
      <c r="B316" s="84" t="s">
        <v>577</v>
      </c>
      <c r="C316" s="86">
        <v>0</v>
      </c>
      <c r="D316" s="87"/>
      <c r="E316" s="86">
        <v>0</v>
      </c>
      <c r="F316" s="87"/>
      <c r="G316" s="87"/>
    </row>
    <row r="317" spans="1:7" ht="13.5" thickBot="1">
      <c r="A317" s="146"/>
      <c r="B317" s="84" t="s">
        <v>578</v>
      </c>
      <c r="C317" s="86">
        <v>470</v>
      </c>
      <c r="D317" s="85">
        <v>7188.8</v>
      </c>
      <c r="E317" s="85">
        <v>299.5</v>
      </c>
      <c r="F317" s="85">
        <v>11923.4</v>
      </c>
      <c r="G317" s="85">
        <v>60.7</v>
      </c>
    </row>
    <row r="318" spans="1:7" ht="13.5" thickBot="1">
      <c r="A318" s="146"/>
      <c r="B318" s="84" t="s">
        <v>579</v>
      </c>
      <c r="C318" s="86">
        <v>2400</v>
      </c>
      <c r="D318" s="87"/>
      <c r="E318" s="85">
        <v>36471.1</v>
      </c>
      <c r="F318" s="85">
        <v>7424.3</v>
      </c>
      <c r="G318" s="85">
        <v>10606.3</v>
      </c>
    </row>
    <row r="319" spans="1:7" ht="13.5" thickBot="1">
      <c r="A319" s="146"/>
      <c r="B319" s="84" t="s">
        <v>580</v>
      </c>
      <c r="C319" s="87"/>
      <c r="D319" s="87"/>
      <c r="E319" s="85">
        <v>1.9</v>
      </c>
      <c r="F319" s="86">
        <v>0</v>
      </c>
      <c r="G319" s="85">
        <v>185.8</v>
      </c>
    </row>
    <row r="320" spans="1:7" ht="13.5" thickBot="1">
      <c r="A320" s="146"/>
      <c r="B320" s="84" t="s">
        <v>581</v>
      </c>
      <c r="C320" s="85">
        <v>8025.8</v>
      </c>
      <c r="D320" s="85">
        <v>3423.1</v>
      </c>
      <c r="E320" s="86">
        <v>0</v>
      </c>
      <c r="F320" s="87"/>
      <c r="G320" s="86">
        <v>0</v>
      </c>
    </row>
    <row r="321" spans="1:7" ht="13.5" thickBot="1">
      <c r="A321" s="146"/>
      <c r="B321" s="84" t="s">
        <v>582</v>
      </c>
      <c r="C321" s="86">
        <v>350</v>
      </c>
      <c r="D321" s="87"/>
      <c r="E321" s="86">
        <v>2052</v>
      </c>
      <c r="F321" s="85">
        <v>535.20000000000005</v>
      </c>
      <c r="G321" s="85">
        <v>591.9</v>
      </c>
    </row>
    <row r="322" spans="1:7" ht="13.5" thickBot="1">
      <c r="A322" s="146"/>
      <c r="B322" s="84" t="s">
        <v>583</v>
      </c>
      <c r="C322" s="86">
        <v>400</v>
      </c>
      <c r="D322" s="85">
        <v>76.2</v>
      </c>
      <c r="E322" s="85">
        <v>426.5</v>
      </c>
      <c r="F322" s="86">
        <v>0</v>
      </c>
      <c r="G322" s="85">
        <v>303.7</v>
      </c>
    </row>
    <row r="323" spans="1:7" ht="13.5" thickBot="1">
      <c r="A323" s="146"/>
      <c r="B323" s="84" t="s">
        <v>584</v>
      </c>
      <c r="C323" s="86">
        <v>0</v>
      </c>
      <c r="D323" s="85">
        <v>47100.4</v>
      </c>
      <c r="E323" s="85">
        <v>4536.3999999999996</v>
      </c>
      <c r="F323" s="85">
        <v>4.2</v>
      </c>
      <c r="G323" s="86">
        <v>242</v>
      </c>
    </row>
    <row r="324" spans="1:7" ht="13.5" thickBot="1">
      <c r="A324" s="146"/>
      <c r="B324" s="84" t="s">
        <v>585</v>
      </c>
      <c r="C324" s="86">
        <v>0</v>
      </c>
      <c r="D324" s="85">
        <v>572.5</v>
      </c>
      <c r="E324" s="85">
        <v>177.7</v>
      </c>
      <c r="F324" s="86">
        <v>2093</v>
      </c>
      <c r="G324" s="86">
        <v>0</v>
      </c>
    </row>
    <row r="325" spans="1:7" ht="13.5" thickBot="1">
      <c r="A325" s="146"/>
      <c r="B325" s="84" t="s">
        <v>586</v>
      </c>
      <c r="C325" s="86">
        <v>0</v>
      </c>
      <c r="D325" s="87"/>
      <c r="E325" s="85">
        <v>650.6</v>
      </c>
      <c r="F325" s="85">
        <v>209.7</v>
      </c>
      <c r="G325" s="85">
        <v>1218.9000000000001</v>
      </c>
    </row>
    <row r="326" spans="1:7" ht="13.5" thickBot="1">
      <c r="A326" s="146"/>
      <c r="B326" s="84" t="s">
        <v>587</v>
      </c>
      <c r="C326" s="85">
        <v>19581.2</v>
      </c>
      <c r="D326" s="85">
        <v>11462.1</v>
      </c>
      <c r="E326" s="86">
        <v>26720</v>
      </c>
      <c r="F326" s="87"/>
      <c r="G326" s="87"/>
    </row>
    <row r="327" spans="1:7" ht="13.5" thickBot="1">
      <c r="A327" s="146"/>
      <c r="B327" s="84" t="s">
        <v>588</v>
      </c>
      <c r="C327" s="86">
        <v>200</v>
      </c>
      <c r="D327" s="85">
        <v>392.6</v>
      </c>
      <c r="E327" s="86">
        <v>1250</v>
      </c>
      <c r="F327" s="85">
        <v>147.19999999999999</v>
      </c>
      <c r="G327" s="85">
        <v>83.1</v>
      </c>
    </row>
    <row r="328" spans="1:7" ht="13.5" thickBot="1">
      <c r="A328" s="89" t="s">
        <v>2</v>
      </c>
      <c r="B328" s="84"/>
      <c r="C328" s="86">
        <f>SUM(C311:C327)</f>
        <v>75020.200000000012</v>
      </c>
      <c r="D328" s="86">
        <f t="shared" ref="D328:G328" si="18">SUM(D311:D327)</f>
        <v>91362.400000000009</v>
      </c>
      <c r="E328" s="86">
        <f t="shared" si="18"/>
        <v>112109.49999999999</v>
      </c>
      <c r="F328" s="86">
        <f t="shared" si="18"/>
        <v>57133.399999999994</v>
      </c>
      <c r="G328" s="86">
        <f t="shared" si="18"/>
        <v>79268.099999999991</v>
      </c>
    </row>
    <row r="329" spans="1:7" ht="13.5" thickBot="1">
      <c r="A329" s="145" t="s">
        <v>31</v>
      </c>
      <c r="B329" s="84" t="s">
        <v>589</v>
      </c>
      <c r="C329" s="87"/>
      <c r="D329" s="85">
        <v>84210.2</v>
      </c>
      <c r="E329" s="85">
        <v>7546.7</v>
      </c>
      <c r="F329" s="85">
        <v>24316.2</v>
      </c>
      <c r="G329" s="85">
        <v>26933.200000000001</v>
      </c>
    </row>
    <row r="330" spans="1:7" ht="13.5" thickBot="1">
      <c r="A330" s="146"/>
      <c r="B330" s="84" t="s">
        <v>590</v>
      </c>
      <c r="C330" s="85">
        <v>70850.3</v>
      </c>
      <c r="D330" s="85">
        <v>159155.79999999999</v>
      </c>
      <c r="E330" s="85">
        <v>38465.1</v>
      </c>
      <c r="F330" s="85">
        <v>13620.2</v>
      </c>
      <c r="G330" s="85">
        <v>8978.1</v>
      </c>
    </row>
    <row r="331" spans="1:7" ht="13.5" thickBot="1">
      <c r="A331" s="146"/>
      <c r="B331" s="84" t="s">
        <v>591</v>
      </c>
      <c r="C331" s="87"/>
      <c r="D331" s="85">
        <v>319.2</v>
      </c>
      <c r="E331" s="85">
        <v>73.099999999999994</v>
      </c>
      <c r="F331" s="85">
        <v>36.299999999999997</v>
      </c>
      <c r="G331" s="85">
        <v>2.9</v>
      </c>
    </row>
    <row r="332" spans="1:7" ht="13.5" thickBot="1">
      <c r="A332" s="146"/>
      <c r="B332" s="84" t="s">
        <v>592</v>
      </c>
      <c r="C332" s="87"/>
      <c r="D332" s="87"/>
      <c r="E332" s="87"/>
      <c r="F332" s="85">
        <v>468.2</v>
      </c>
      <c r="G332" s="86">
        <v>0</v>
      </c>
    </row>
    <row r="333" spans="1:7" ht="13.5" thickBot="1">
      <c r="A333" s="146"/>
      <c r="B333" s="84" t="s">
        <v>593</v>
      </c>
      <c r="C333" s="87"/>
      <c r="D333" s="87"/>
      <c r="E333" s="87"/>
      <c r="F333" s="86">
        <v>0</v>
      </c>
      <c r="G333" s="86">
        <v>2800</v>
      </c>
    </row>
    <row r="334" spans="1:7" ht="13.5" thickBot="1">
      <c r="A334" s="146"/>
      <c r="B334" s="84" t="s">
        <v>594</v>
      </c>
      <c r="C334" s="86">
        <v>18000</v>
      </c>
      <c r="D334" s="85">
        <v>22509.4</v>
      </c>
      <c r="E334" s="85">
        <v>43080.1</v>
      </c>
      <c r="F334" s="86">
        <v>44553</v>
      </c>
      <c r="G334" s="85">
        <v>52926.5</v>
      </c>
    </row>
    <row r="335" spans="1:7" ht="13.5" thickBot="1">
      <c r="A335" s="146"/>
      <c r="B335" s="84" t="s">
        <v>595</v>
      </c>
      <c r="C335" s="86">
        <v>0</v>
      </c>
      <c r="D335" s="86">
        <v>0</v>
      </c>
      <c r="E335" s="85">
        <v>9050.4</v>
      </c>
      <c r="F335" s="85">
        <v>101521.9</v>
      </c>
      <c r="G335" s="85">
        <v>254290.9</v>
      </c>
    </row>
    <row r="336" spans="1:7" ht="13.5" thickBot="1">
      <c r="A336" s="146"/>
      <c r="B336" s="84" t="s">
        <v>596</v>
      </c>
      <c r="C336" s="85">
        <v>1403.4</v>
      </c>
      <c r="D336" s="85">
        <v>2271.9</v>
      </c>
      <c r="E336" s="85">
        <v>496.1</v>
      </c>
      <c r="F336" s="85">
        <v>3596.5</v>
      </c>
      <c r="G336" s="85">
        <v>4997.5</v>
      </c>
    </row>
    <row r="337" spans="1:7" ht="13.5" thickBot="1">
      <c r="A337" s="146"/>
      <c r="B337" s="84" t="s">
        <v>597</v>
      </c>
      <c r="C337" s="87"/>
      <c r="D337" s="87"/>
      <c r="E337" s="87"/>
      <c r="F337" s="85">
        <v>15715.6</v>
      </c>
      <c r="G337" s="85">
        <v>87973.1</v>
      </c>
    </row>
    <row r="338" spans="1:7" ht="13.5" thickBot="1">
      <c r="A338" s="89" t="s">
        <v>31</v>
      </c>
      <c r="B338" s="84"/>
      <c r="C338" s="87">
        <f>SUM(C329:C337)</f>
        <v>90253.7</v>
      </c>
      <c r="D338" s="87">
        <f t="shared" ref="D338:G338" si="19">SUM(D329:D337)</f>
        <v>268466.50000000006</v>
      </c>
      <c r="E338" s="87">
        <f t="shared" si="19"/>
        <v>98711.5</v>
      </c>
      <c r="F338" s="87">
        <f t="shared" si="19"/>
        <v>203827.9</v>
      </c>
      <c r="G338" s="87">
        <f t="shared" si="19"/>
        <v>438902.19999999995</v>
      </c>
    </row>
    <row r="339" spans="1:7" ht="13.5" thickBot="1">
      <c r="A339" s="145" t="s">
        <v>210</v>
      </c>
      <c r="B339" s="84" t="s">
        <v>598</v>
      </c>
      <c r="C339" s="85">
        <v>4039.2</v>
      </c>
      <c r="D339" s="86">
        <v>100</v>
      </c>
      <c r="E339" s="85">
        <v>1766.8</v>
      </c>
      <c r="F339" s="85">
        <v>120770.1</v>
      </c>
      <c r="G339" s="85">
        <v>1301.2</v>
      </c>
    </row>
    <row r="340" spans="1:7" ht="13.5" thickBot="1">
      <c r="A340" s="146"/>
      <c r="B340" s="84" t="s">
        <v>599</v>
      </c>
      <c r="C340" s="85">
        <v>8921.2999999999993</v>
      </c>
      <c r="D340" s="85">
        <v>1603.5</v>
      </c>
      <c r="E340" s="85">
        <v>5449.6</v>
      </c>
      <c r="F340" s="85">
        <v>6954.3</v>
      </c>
      <c r="G340" s="85">
        <v>16102.3</v>
      </c>
    </row>
    <row r="341" spans="1:7" ht="13.5" thickBot="1">
      <c r="A341" s="146"/>
      <c r="B341" s="84" t="s">
        <v>600</v>
      </c>
      <c r="C341" s="85">
        <v>1056.0999999999999</v>
      </c>
      <c r="D341" s="85">
        <v>302.5</v>
      </c>
      <c r="E341" s="85">
        <v>341.3</v>
      </c>
      <c r="F341" s="85">
        <v>18276.2</v>
      </c>
      <c r="G341" s="85">
        <v>10369.4</v>
      </c>
    </row>
    <row r="342" spans="1:7" ht="13.5" thickBot="1">
      <c r="A342" s="146"/>
      <c r="B342" s="84" t="s">
        <v>601</v>
      </c>
      <c r="C342" s="86">
        <v>900</v>
      </c>
      <c r="D342" s="85">
        <v>589.29999999999995</v>
      </c>
      <c r="E342" s="85">
        <v>6.8</v>
      </c>
      <c r="F342" s="85">
        <v>7.4</v>
      </c>
      <c r="G342" s="85">
        <v>581.9</v>
      </c>
    </row>
    <row r="343" spans="1:7" ht="13.5" thickBot="1">
      <c r="A343" s="146"/>
      <c r="B343" s="84" t="s">
        <v>602</v>
      </c>
      <c r="C343" s="86">
        <v>100</v>
      </c>
      <c r="D343" s="86">
        <v>0</v>
      </c>
      <c r="E343" s="85">
        <v>0.3</v>
      </c>
      <c r="F343" s="86">
        <v>0</v>
      </c>
      <c r="G343" s="86">
        <v>9</v>
      </c>
    </row>
    <row r="344" spans="1:7" ht="13.5" thickBot="1">
      <c r="A344" s="146"/>
      <c r="B344" s="84" t="s">
        <v>603</v>
      </c>
      <c r="C344" s="85">
        <v>600977.19999999995</v>
      </c>
      <c r="D344" s="85">
        <v>463830.4</v>
      </c>
      <c r="E344" s="85">
        <v>503509.3</v>
      </c>
      <c r="F344" s="85">
        <v>540472.69999999995</v>
      </c>
      <c r="G344" s="85">
        <v>393697.5</v>
      </c>
    </row>
    <row r="345" spans="1:7" ht="13.5" thickBot="1">
      <c r="A345" s="146"/>
      <c r="B345" s="84" t="s">
        <v>604</v>
      </c>
      <c r="C345" s="85">
        <v>15272.3</v>
      </c>
      <c r="D345" s="85">
        <v>17677.8</v>
      </c>
      <c r="E345" s="85">
        <v>12469.2</v>
      </c>
      <c r="F345" s="85">
        <v>2243.3000000000002</v>
      </c>
      <c r="G345" s="85">
        <v>5903.8</v>
      </c>
    </row>
    <row r="346" spans="1:7" ht="13.5" thickBot="1">
      <c r="A346" s="146"/>
      <c r="B346" s="84" t="s">
        <v>605</v>
      </c>
      <c r="C346" s="85">
        <v>436.6</v>
      </c>
      <c r="D346" s="85">
        <v>1940.3</v>
      </c>
      <c r="E346" s="85">
        <v>23445.8</v>
      </c>
      <c r="F346" s="85">
        <v>763.5</v>
      </c>
      <c r="G346" s="85">
        <v>52.3</v>
      </c>
    </row>
    <row r="347" spans="1:7" ht="13.5" thickBot="1">
      <c r="A347" s="146"/>
      <c r="B347" s="84" t="s">
        <v>606</v>
      </c>
      <c r="C347" s="85">
        <v>4087.3</v>
      </c>
      <c r="D347" s="85">
        <v>2120.3000000000002</v>
      </c>
      <c r="E347" s="85">
        <v>4142.1000000000004</v>
      </c>
      <c r="F347" s="85">
        <v>9889.2000000000007</v>
      </c>
      <c r="G347" s="85">
        <v>10998.2</v>
      </c>
    </row>
    <row r="348" spans="1:7" ht="13.5" thickBot="1">
      <c r="A348" s="146"/>
      <c r="B348" s="84" t="s">
        <v>607</v>
      </c>
      <c r="C348" s="86">
        <v>0</v>
      </c>
      <c r="D348" s="87"/>
      <c r="E348" s="87"/>
      <c r="F348" s="87"/>
      <c r="G348" s="85">
        <v>0.5</v>
      </c>
    </row>
    <row r="349" spans="1:7" ht="13.5" thickBot="1">
      <c r="A349" s="89" t="s">
        <v>210</v>
      </c>
      <c r="B349" s="84"/>
      <c r="C349" s="86">
        <f>SUM(C339:C348)</f>
        <v>635790</v>
      </c>
      <c r="D349" s="86">
        <f t="shared" ref="D349:G349" si="20">SUM(D339:D348)</f>
        <v>488164.1</v>
      </c>
      <c r="E349" s="86">
        <f t="shared" si="20"/>
        <v>551131.19999999995</v>
      </c>
      <c r="F349" s="86">
        <f t="shared" si="20"/>
        <v>699376.7</v>
      </c>
      <c r="G349" s="86">
        <f t="shared" si="20"/>
        <v>439016.1</v>
      </c>
    </row>
    <row r="350" spans="1:7" ht="13.5" thickBot="1">
      <c r="A350" s="145" t="s">
        <v>239</v>
      </c>
      <c r="B350" s="84" t="s">
        <v>608</v>
      </c>
      <c r="C350" s="85">
        <v>3685.7</v>
      </c>
      <c r="D350" s="85">
        <v>2194.6</v>
      </c>
      <c r="E350" s="85">
        <v>559717.6</v>
      </c>
      <c r="F350" s="85">
        <v>881766.7</v>
      </c>
      <c r="G350" s="85">
        <v>1245459.8</v>
      </c>
    </row>
    <row r="351" spans="1:7" ht="13.5" thickBot="1">
      <c r="A351" s="146"/>
      <c r="B351" s="84" t="s">
        <v>609</v>
      </c>
      <c r="C351" s="86">
        <v>1631</v>
      </c>
      <c r="D351" s="85">
        <v>1600.2</v>
      </c>
      <c r="E351" s="85">
        <v>2982.5</v>
      </c>
      <c r="F351" s="85">
        <v>2683.8</v>
      </c>
      <c r="G351" s="85">
        <v>830.2</v>
      </c>
    </row>
    <row r="352" spans="1:7" ht="13.5" thickBot="1">
      <c r="A352" s="146"/>
      <c r="B352" s="84" t="s">
        <v>610</v>
      </c>
      <c r="C352" s="85">
        <v>800434.7</v>
      </c>
      <c r="D352" s="85">
        <v>850586.1</v>
      </c>
      <c r="E352" s="85">
        <v>904377.9</v>
      </c>
      <c r="F352" s="85">
        <v>148101.6</v>
      </c>
      <c r="G352" s="85">
        <v>306369.3</v>
      </c>
    </row>
    <row r="353" spans="1:7" ht="13.5" thickBot="1">
      <c r="A353" s="146"/>
      <c r="B353" s="84" t="s">
        <v>611</v>
      </c>
      <c r="C353" s="86">
        <v>434</v>
      </c>
      <c r="D353" s="86">
        <v>120</v>
      </c>
      <c r="E353" s="85">
        <v>6881.7</v>
      </c>
      <c r="F353" s="85">
        <v>192.2</v>
      </c>
      <c r="G353" s="85">
        <v>40.5</v>
      </c>
    </row>
    <row r="354" spans="1:7" ht="13.5" thickBot="1">
      <c r="A354" s="146"/>
      <c r="B354" s="84" t="s">
        <v>612</v>
      </c>
      <c r="C354" s="87"/>
      <c r="D354" s="87"/>
      <c r="E354" s="86">
        <v>14200</v>
      </c>
      <c r="F354" s="85">
        <v>48023.5</v>
      </c>
      <c r="G354" s="85">
        <v>43083.9</v>
      </c>
    </row>
    <row r="355" spans="1:7" ht="13.5" thickBot="1">
      <c r="A355" s="146"/>
      <c r="B355" s="84" t="s">
        <v>613</v>
      </c>
      <c r="C355" s="86">
        <v>0</v>
      </c>
      <c r="D355" s="86">
        <v>0</v>
      </c>
      <c r="E355" s="85">
        <v>5534.8</v>
      </c>
      <c r="F355" s="85">
        <v>2979.4</v>
      </c>
      <c r="G355" s="85">
        <v>2925.4</v>
      </c>
    </row>
    <row r="356" spans="1:7" ht="13.5" thickBot="1">
      <c r="A356" s="146"/>
      <c r="B356" s="84" t="s">
        <v>614</v>
      </c>
      <c r="C356" s="86">
        <v>0</v>
      </c>
      <c r="D356" s="87"/>
      <c r="E356" s="85">
        <v>62.7</v>
      </c>
      <c r="F356" s="86">
        <v>0</v>
      </c>
      <c r="G356" s="85">
        <v>1188.3</v>
      </c>
    </row>
    <row r="357" spans="1:7" ht="13.5" thickBot="1">
      <c r="A357" s="146"/>
      <c r="B357" s="84" t="s">
        <v>615</v>
      </c>
      <c r="C357" s="87"/>
      <c r="D357" s="87"/>
      <c r="E357" s="86">
        <v>0</v>
      </c>
      <c r="F357" s="86">
        <v>0</v>
      </c>
      <c r="G357" s="87"/>
    </row>
    <row r="358" spans="1:7" ht="13.5" thickBot="1">
      <c r="A358" s="146"/>
      <c r="B358" s="84" t="s">
        <v>616</v>
      </c>
      <c r="C358" s="85">
        <v>345.6</v>
      </c>
      <c r="D358" s="86">
        <v>527</v>
      </c>
      <c r="E358" s="86">
        <v>0</v>
      </c>
      <c r="F358" s="86">
        <v>960</v>
      </c>
      <c r="G358" s="86">
        <v>0</v>
      </c>
    </row>
    <row r="359" spans="1:7" ht="13.5" thickBot="1">
      <c r="A359" s="146"/>
      <c r="B359" s="84" t="s">
        <v>617</v>
      </c>
      <c r="C359" s="86">
        <v>0</v>
      </c>
      <c r="D359" s="87"/>
      <c r="E359" s="85">
        <v>405.5</v>
      </c>
      <c r="F359" s="85">
        <v>456.9</v>
      </c>
      <c r="G359" s="86">
        <v>380</v>
      </c>
    </row>
    <row r="360" spans="1:7" ht="13.5" thickBot="1">
      <c r="A360" s="146"/>
      <c r="B360" s="84" t="s">
        <v>618</v>
      </c>
      <c r="C360" s="87"/>
      <c r="D360" s="87"/>
      <c r="E360" s="87"/>
      <c r="F360" s="87"/>
      <c r="G360" s="85">
        <v>60.7</v>
      </c>
    </row>
    <row r="361" spans="1:7" ht="13.5" thickBot="1">
      <c r="A361" s="146"/>
      <c r="B361" s="84" t="s">
        <v>619</v>
      </c>
      <c r="C361" s="87"/>
      <c r="D361" s="86">
        <v>0</v>
      </c>
      <c r="E361" s="87"/>
      <c r="F361" s="87"/>
      <c r="G361" s="87"/>
    </row>
    <row r="362" spans="1:7" ht="13.5" thickBot="1">
      <c r="A362" s="89" t="s">
        <v>239</v>
      </c>
      <c r="B362" s="84"/>
      <c r="C362" s="90">
        <f>SUM(C350:C361)</f>
        <v>806530.99999999988</v>
      </c>
      <c r="D362" s="90">
        <f t="shared" ref="D362:G362" si="21">SUM(D350:D361)</f>
        <v>855027.9</v>
      </c>
      <c r="E362" s="90">
        <f t="shared" si="21"/>
        <v>1494162.7</v>
      </c>
      <c r="F362" s="90">
        <f t="shared" si="21"/>
        <v>1085164.0999999996</v>
      </c>
      <c r="G362" s="90">
        <f t="shared" si="21"/>
        <v>1600338.0999999999</v>
      </c>
    </row>
    <row r="363" spans="1:7" ht="13.5" thickBot="1">
      <c r="A363" s="145" t="s">
        <v>27</v>
      </c>
      <c r="B363" s="84" t="s">
        <v>620</v>
      </c>
      <c r="C363" s="85">
        <v>3316.2</v>
      </c>
      <c r="D363" s="85">
        <v>49300.5</v>
      </c>
      <c r="E363" s="85">
        <v>15633.6</v>
      </c>
      <c r="F363" s="85">
        <v>50449.2</v>
      </c>
      <c r="G363" s="85">
        <v>3443.7</v>
      </c>
    </row>
    <row r="364" spans="1:7" ht="13.5" thickBot="1">
      <c r="A364" s="146"/>
      <c r="B364" s="84" t="s">
        <v>621</v>
      </c>
      <c r="C364" s="86">
        <v>1546</v>
      </c>
      <c r="D364" s="85">
        <v>340.4</v>
      </c>
      <c r="E364" s="85">
        <v>4959.1000000000004</v>
      </c>
      <c r="F364" s="86">
        <v>300</v>
      </c>
      <c r="G364" s="85">
        <v>143.9</v>
      </c>
    </row>
    <row r="365" spans="1:7" ht="13.5" thickBot="1">
      <c r="A365" s="146"/>
      <c r="B365" s="84" t="s">
        <v>622</v>
      </c>
      <c r="C365" s="87"/>
      <c r="D365" s="85">
        <v>883.4</v>
      </c>
      <c r="E365" s="85">
        <v>77976.600000000006</v>
      </c>
      <c r="F365" s="85">
        <v>34812.5</v>
      </c>
      <c r="G365" s="86">
        <v>8266</v>
      </c>
    </row>
    <row r="366" spans="1:7" ht="13.5" thickBot="1">
      <c r="A366" s="146"/>
      <c r="B366" s="84" t="s">
        <v>623</v>
      </c>
      <c r="C366" s="85">
        <v>9257.2999999999993</v>
      </c>
      <c r="D366" s="85">
        <v>32.299999999999997</v>
      </c>
      <c r="E366" s="85">
        <v>42.7</v>
      </c>
      <c r="F366" s="86">
        <v>267</v>
      </c>
      <c r="G366" s="85">
        <v>46.7</v>
      </c>
    </row>
    <row r="367" spans="1:7" ht="13.5" thickBot="1">
      <c r="A367" s="146"/>
      <c r="B367" s="84" t="s">
        <v>624</v>
      </c>
      <c r="C367" s="85">
        <v>301.7</v>
      </c>
      <c r="D367" s="86">
        <v>8011</v>
      </c>
      <c r="E367" s="86">
        <v>0</v>
      </c>
      <c r="F367" s="86">
        <v>565</v>
      </c>
      <c r="G367" s="86">
        <v>236</v>
      </c>
    </row>
    <row r="368" spans="1:7" ht="13.5" thickBot="1">
      <c r="A368" s="146"/>
      <c r="B368" s="84" t="s">
        <v>625</v>
      </c>
      <c r="C368" s="86">
        <v>0</v>
      </c>
      <c r="D368" s="85">
        <v>116.9</v>
      </c>
      <c r="E368" s="85">
        <v>73.3</v>
      </c>
      <c r="F368" s="85">
        <v>5918.6</v>
      </c>
      <c r="G368" s="85">
        <v>7468.5</v>
      </c>
    </row>
    <row r="369" spans="1:7" ht="13.5" thickBot="1">
      <c r="A369" s="146"/>
      <c r="B369" s="84" t="s">
        <v>626</v>
      </c>
      <c r="C369" s="85">
        <v>5389.8</v>
      </c>
      <c r="D369" s="85">
        <v>22879.4</v>
      </c>
      <c r="E369" s="85">
        <v>28690.9</v>
      </c>
      <c r="F369" s="85">
        <v>49470.1</v>
      </c>
      <c r="G369" s="85">
        <v>356158.4</v>
      </c>
    </row>
    <row r="370" spans="1:7" ht="13.5" thickBot="1">
      <c r="A370" s="146"/>
      <c r="B370" s="84" t="s">
        <v>627</v>
      </c>
      <c r="C370" s="86">
        <v>0</v>
      </c>
      <c r="D370" s="85">
        <v>696.4</v>
      </c>
      <c r="E370" s="85">
        <v>1214.3</v>
      </c>
      <c r="F370" s="86">
        <v>0</v>
      </c>
      <c r="G370" s="86">
        <v>0</v>
      </c>
    </row>
    <row r="371" spans="1:7" ht="13.5" thickBot="1">
      <c r="A371" s="146"/>
      <c r="B371" s="84" t="s">
        <v>628</v>
      </c>
      <c r="C371" s="85">
        <v>15912.2</v>
      </c>
      <c r="D371" s="85">
        <v>4157.8</v>
      </c>
      <c r="E371" s="85">
        <v>741.4</v>
      </c>
      <c r="F371" s="85">
        <v>1681.2</v>
      </c>
      <c r="G371" s="85">
        <v>297.10000000000002</v>
      </c>
    </row>
    <row r="372" spans="1:7" ht="13.5" thickBot="1">
      <c r="A372" s="146"/>
      <c r="B372" s="84" t="s">
        <v>629</v>
      </c>
      <c r="C372" s="87"/>
      <c r="D372" s="86">
        <v>0</v>
      </c>
      <c r="E372" s="86">
        <v>0</v>
      </c>
      <c r="F372" s="87"/>
      <c r="G372" s="86">
        <v>0</v>
      </c>
    </row>
    <row r="373" spans="1:7" ht="13.5" thickBot="1">
      <c r="A373" s="146"/>
      <c r="B373" s="84" t="s">
        <v>630</v>
      </c>
      <c r="C373" s="87"/>
      <c r="D373" s="86">
        <v>0</v>
      </c>
      <c r="E373" s="85">
        <v>32465.1</v>
      </c>
      <c r="F373" s="85">
        <v>1545.9</v>
      </c>
      <c r="G373" s="85">
        <v>38.299999999999997</v>
      </c>
    </row>
    <row r="374" spans="1:7" ht="13.5" thickBot="1">
      <c r="A374" s="146"/>
      <c r="B374" s="84" t="s">
        <v>631</v>
      </c>
      <c r="C374" s="87"/>
      <c r="D374" s="87"/>
      <c r="E374" s="87"/>
      <c r="F374" s="87"/>
      <c r="G374" s="86">
        <v>0</v>
      </c>
    </row>
    <row r="375" spans="1:7" ht="13.5" thickBot="1">
      <c r="A375" s="146"/>
      <c r="B375" s="84" t="s">
        <v>632</v>
      </c>
      <c r="C375" s="87"/>
      <c r="D375" s="87"/>
      <c r="E375" s="87"/>
      <c r="F375" s="87"/>
      <c r="G375" s="85">
        <v>8.6999999999999993</v>
      </c>
    </row>
    <row r="376" spans="1:7" ht="13.5" thickBot="1">
      <c r="A376" s="89" t="s">
        <v>27</v>
      </c>
      <c r="B376" s="84"/>
      <c r="C376" s="90">
        <f>SUM(C363:C375)</f>
        <v>35723.199999999997</v>
      </c>
      <c r="D376" s="90">
        <f t="shared" ref="D376:G376" si="22">SUM(D363:D375)</f>
        <v>86418.1</v>
      </c>
      <c r="E376" s="90">
        <f t="shared" si="22"/>
        <v>161797</v>
      </c>
      <c r="F376" s="90">
        <f t="shared" si="22"/>
        <v>145009.5</v>
      </c>
      <c r="G376" s="90">
        <f t="shared" si="22"/>
        <v>376107.3</v>
      </c>
    </row>
    <row r="377" spans="1:7" ht="13.5" thickBot="1">
      <c r="A377" s="145" t="s">
        <v>243</v>
      </c>
      <c r="B377" s="84" t="s">
        <v>633</v>
      </c>
      <c r="C377" s="85">
        <v>19934.5</v>
      </c>
      <c r="D377" s="85">
        <v>155484.29999999999</v>
      </c>
      <c r="E377" s="85">
        <v>93344.6</v>
      </c>
      <c r="F377" s="85">
        <v>31461.599999999999</v>
      </c>
      <c r="G377" s="85">
        <v>52061.5</v>
      </c>
    </row>
    <row r="378" spans="1:7" ht="13.5" thickBot="1">
      <c r="A378" s="146"/>
      <c r="B378" s="84" t="s">
        <v>634</v>
      </c>
      <c r="C378" s="87"/>
      <c r="D378" s="86">
        <v>0</v>
      </c>
      <c r="E378" s="86">
        <v>1450</v>
      </c>
      <c r="F378" s="86">
        <v>4</v>
      </c>
      <c r="G378" s="86">
        <v>0</v>
      </c>
    </row>
    <row r="379" spans="1:7" ht="13.5" thickBot="1">
      <c r="A379" s="146"/>
      <c r="B379" s="84" t="s">
        <v>635</v>
      </c>
      <c r="C379" s="87"/>
      <c r="D379" s="86">
        <v>0</v>
      </c>
      <c r="E379" s="85">
        <v>901.2</v>
      </c>
      <c r="F379" s="85">
        <v>8939.6</v>
      </c>
      <c r="G379" s="85">
        <v>15692.2</v>
      </c>
    </row>
    <row r="380" spans="1:7" ht="13.5" thickBot="1">
      <c r="A380" s="146"/>
      <c r="B380" s="84" t="s">
        <v>636</v>
      </c>
      <c r="C380" s="86">
        <v>0</v>
      </c>
      <c r="D380" s="86">
        <v>0</v>
      </c>
      <c r="E380" s="86">
        <v>0</v>
      </c>
      <c r="F380" s="86">
        <v>0</v>
      </c>
      <c r="G380" s="86">
        <v>6000</v>
      </c>
    </row>
    <row r="381" spans="1:7" ht="13.5" thickBot="1">
      <c r="A381" s="146"/>
      <c r="B381" s="84" t="s">
        <v>637</v>
      </c>
      <c r="C381" s="87"/>
      <c r="D381" s="87"/>
      <c r="E381" s="85">
        <v>6.9</v>
      </c>
      <c r="F381" s="85">
        <v>6916.3</v>
      </c>
      <c r="G381" s="85">
        <v>430.9</v>
      </c>
    </row>
    <row r="382" spans="1:7" ht="13.5" thickBot="1">
      <c r="A382" s="146"/>
      <c r="B382" s="84" t="s">
        <v>638</v>
      </c>
      <c r="C382" s="86">
        <v>160</v>
      </c>
      <c r="D382" s="86">
        <v>0</v>
      </c>
      <c r="E382" s="86">
        <v>0</v>
      </c>
      <c r="F382" s="87"/>
      <c r="G382" s="85">
        <v>6688.6</v>
      </c>
    </row>
    <row r="383" spans="1:7" ht="13.5" thickBot="1">
      <c r="A383" s="146"/>
      <c r="B383" s="84" t="s">
        <v>639</v>
      </c>
      <c r="C383" s="85">
        <v>137845.20000000001</v>
      </c>
      <c r="D383" s="85">
        <v>248854.8</v>
      </c>
      <c r="E383" s="85">
        <v>22673.599999999999</v>
      </c>
      <c r="F383" s="85">
        <v>41441.800000000003</v>
      </c>
      <c r="G383" s="85">
        <v>26733.1</v>
      </c>
    </row>
    <row r="384" spans="1:7" ht="13.5" thickBot="1">
      <c r="A384" s="146"/>
      <c r="B384" s="84" t="s">
        <v>640</v>
      </c>
      <c r="C384" s="87"/>
      <c r="D384" s="86">
        <v>0</v>
      </c>
      <c r="E384" s="86">
        <v>0</v>
      </c>
      <c r="F384" s="86">
        <v>0</v>
      </c>
      <c r="G384" s="86">
        <v>0</v>
      </c>
    </row>
    <row r="385" spans="1:7" ht="13.5" thickBot="1">
      <c r="A385" s="146"/>
      <c r="B385" s="84" t="s">
        <v>641</v>
      </c>
      <c r="C385" s="87"/>
      <c r="D385" s="86">
        <v>5000</v>
      </c>
      <c r="E385" s="86">
        <v>668</v>
      </c>
      <c r="F385" s="85">
        <v>29881.5</v>
      </c>
      <c r="G385" s="85">
        <v>86859.199999999997</v>
      </c>
    </row>
    <row r="386" spans="1:7" ht="13.5" thickBot="1">
      <c r="A386" s="146"/>
      <c r="B386" s="84" t="s">
        <v>642</v>
      </c>
      <c r="C386" s="87"/>
      <c r="D386" s="87"/>
      <c r="E386" s="87"/>
      <c r="F386" s="87"/>
      <c r="G386" s="85">
        <v>21.8</v>
      </c>
    </row>
    <row r="387" spans="1:7" ht="13.5" thickBot="1">
      <c r="A387" s="146"/>
      <c r="B387" s="84" t="s">
        <v>643</v>
      </c>
      <c r="C387" s="85">
        <v>415514.9</v>
      </c>
      <c r="D387" s="85">
        <v>30700.5</v>
      </c>
      <c r="E387" s="85">
        <v>155660.20000000001</v>
      </c>
      <c r="F387" s="85">
        <v>72251.399999999994</v>
      </c>
      <c r="G387" s="85">
        <v>33810.699999999997</v>
      </c>
    </row>
    <row r="388" spans="1:7" ht="13.5" thickBot="1">
      <c r="A388" s="146"/>
      <c r="B388" s="84" t="s">
        <v>644</v>
      </c>
      <c r="C388" s="87"/>
      <c r="D388" s="87"/>
      <c r="E388" s="85">
        <v>9.5</v>
      </c>
      <c r="F388" s="85">
        <v>13116.5</v>
      </c>
      <c r="G388" s="85">
        <v>60980.1</v>
      </c>
    </row>
    <row r="389" spans="1:7" ht="13.5" thickBot="1">
      <c r="A389" s="146"/>
      <c r="B389" s="84" t="s">
        <v>645</v>
      </c>
      <c r="C389" s="86">
        <v>500</v>
      </c>
      <c r="D389" s="86">
        <v>0</v>
      </c>
      <c r="E389" s="86">
        <v>972</v>
      </c>
      <c r="F389" s="86">
        <v>0</v>
      </c>
      <c r="G389" s="85">
        <v>2630.1</v>
      </c>
    </row>
    <row r="390" spans="1:7" ht="13.5" thickBot="1">
      <c r="A390" s="146"/>
      <c r="B390" s="84" t="s">
        <v>646</v>
      </c>
      <c r="C390" s="87"/>
      <c r="D390" s="87"/>
      <c r="E390" s="87"/>
      <c r="F390" s="86">
        <v>4390</v>
      </c>
      <c r="G390" s="85">
        <v>12089.5</v>
      </c>
    </row>
    <row r="391" spans="1:7" ht="13.5" thickBot="1">
      <c r="A391" s="146"/>
      <c r="B391" s="84" t="s">
        <v>647</v>
      </c>
      <c r="C391" s="85">
        <v>844.4</v>
      </c>
      <c r="D391" s="86">
        <v>7981</v>
      </c>
      <c r="E391" s="85">
        <v>2230.1999999999998</v>
      </c>
      <c r="F391" s="85">
        <v>22866.9</v>
      </c>
      <c r="G391" s="85">
        <v>34904.5</v>
      </c>
    </row>
    <row r="392" spans="1:7" ht="13.5" thickBot="1">
      <c r="A392" s="146"/>
      <c r="B392" s="84" t="s">
        <v>648</v>
      </c>
      <c r="C392" s="87"/>
      <c r="D392" s="87"/>
      <c r="E392" s="87"/>
      <c r="F392" s="86">
        <v>1450</v>
      </c>
      <c r="G392" s="86">
        <v>0</v>
      </c>
    </row>
    <row r="393" spans="1:7" ht="13.5" thickBot="1">
      <c r="A393" s="146"/>
      <c r="B393" s="84" t="s">
        <v>649</v>
      </c>
      <c r="C393" s="86">
        <v>0</v>
      </c>
      <c r="D393" s="86">
        <v>0</v>
      </c>
      <c r="E393" s="87"/>
      <c r="F393" s="87"/>
      <c r="G393" s="86">
        <v>676</v>
      </c>
    </row>
    <row r="394" spans="1:7" ht="13.5" thickBot="1">
      <c r="A394" s="146"/>
      <c r="B394" s="84" t="s">
        <v>650</v>
      </c>
      <c r="C394" s="85">
        <v>7280.2</v>
      </c>
      <c r="D394" s="85">
        <v>14755.2</v>
      </c>
      <c r="E394" s="87"/>
      <c r="F394" s="86">
        <v>0</v>
      </c>
      <c r="G394" s="86">
        <v>0</v>
      </c>
    </row>
    <row r="395" spans="1:7" ht="13.5" thickBot="1">
      <c r="A395" s="146"/>
      <c r="B395" s="84" t="s">
        <v>651</v>
      </c>
      <c r="C395" s="87"/>
      <c r="D395" s="87"/>
      <c r="E395" s="85">
        <v>1904.8</v>
      </c>
      <c r="F395" s="85">
        <v>16.899999999999999</v>
      </c>
      <c r="G395" s="85">
        <v>2.1</v>
      </c>
    </row>
    <row r="396" spans="1:7" ht="13.5" thickBot="1">
      <c r="A396" s="146"/>
      <c r="B396" s="84" t="s">
        <v>652</v>
      </c>
      <c r="C396" s="87"/>
      <c r="D396" s="87"/>
      <c r="E396" s="87"/>
      <c r="F396" s="86">
        <v>210</v>
      </c>
      <c r="G396" s="85">
        <v>4196.1000000000004</v>
      </c>
    </row>
    <row r="397" spans="1:7" ht="13.5" thickBot="1">
      <c r="A397" s="146"/>
      <c r="B397" s="84" t="s">
        <v>653</v>
      </c>
      <c r="C397" s="87"/>
      <c r="D397" s="86">
        <v>0</v>
      </c>
      <c r="E397" s="85">
        <v>1106.7</v>
      </c>
      <c r="F397" s="86">
        <v>400</v>
      </c>
      <c r="G397" s="86">
        <v>0</v>
      </c>
    </row>
    <row r="398" spans="1:7" ht="13.5" thickBot="1">
      <c r="A398" s="146"/>
      <c r="B398" s="84" t="s">
        <v>654</v>
      </c>
      <c r="C398" s="86">
        <v>500</v>
      </c>
      <c r="D398" s="87"/>
      <c r="E398" s="87"/>
      <c r="F398" s="86">
        <v>0</v>
      </c>
      <c r="G398" s="86">
        <v>0</v>
      </c>
    </row>
    <row r="399" spans="1:7" ht="13.5" thickBot="1">
      <c r="A399" s="146"/>
      <c r="B399" s="84" t="s">
        <v>655</v>
      </c>
      <c r="C399" s="87"/>
      <c r="D399" s="87"/>
      <c r="E399" s="87"/>
      <c r="F399" s="87"/>
      <c r="G399" s="85">
        <v>28690.2</v>
      </c>
    </row>
    <row r="400" spans="1:7" ht="13.5" thickBot="1">
      <c r="A400" s="89" t="s">
        <v>243</v>
      </c>
      <c r="B400" s="84"/>
      <c r="C400" s="90">
        <f>SUM(C377:C399)</f>
        <v>582579.20000000007</v>
      </c>
      <c r="D400" s="90">
        <f t="shared" ref="D400:G400" si="23">SUM(D377:D399)</f>
        <v>462775.8</v>
      </c>
      <c r="E400" s="90">
        <f t="shared" si="23"/>
        <v>280927.7</v>
      </c>
      <c r="F400" s="90">
        <f t="shared" si="23"/>
        <v>233346.5</v>
      </c>
      <c r="G400" s="90">
        <f t="shared" si="23"/>
        <v>372466.59999999992</v>
      </c>
    </row>
    <row r="401" spans="1:7" ht="13.5" thickBot="1">
      <c r="A401" s="145" t="s">
        <v>16</v>
      </c>
      <c r="B401" s="84" t="s">
        <v>656</v>
      </c>
      <c r="C401" s="85">
        <v>19316.5</v>
      </c>
      <c r="D401" s="86">
        <v>10311</v>
      </c>
      <c r="E401" s="85">
        <v>9391.2999999999993</v>
      </c>
      <c r="F401" s="85">
        <v>10778.9</v>
      </c>
      <c r="G401" s="86">
        <v>19078</v>
      </c>
    </row>
    <row r="402" spans="1:7" ht="13.5" thickBot="1">
      <c r="A402" s="146"/>
      <c r="B402" s="84" t="s">
        <v>657</v>
      </c>
      <c r="C402" s="85">
        <v>5489.5</v>
      </c>
      <c r="D402" s="85">
        <v>2526.9</v>
      </c>
      <c r="E402" s="85">
        <v>5060.3</v>
      </c>
      <c r="F402" s="85">
        <v>2458.1</v>
      </c>
      <c r="G402" s="85">
        <v>12785.5</v>
      </c>
    </row>
    <row r="403" spans="1:7" ht="13.5" thickBot="1">
      <c r="A403" s="146"/>
      <c r="B403" s="84" t="s">
        <v>658</v>
      </c>
      <c r="C403" s="85">
        <v>8319.1</v>
      </c>
      <c r="D403" s="85">
        <v>5843.6</v>
      </c>
      <c r="E403" s="85">
        <v>259321.7</v>
      </c>
      <c r="F403" s="85">
        <v>106003.3</v>
      </c>
      <c r="G403" s="86">
        <v>12990</v>
      </c>
    </row>
    <row r="404" spans="1:7" ht="13.5" thickBot="1">
      <c r="A404" s="146"/>
      <c r="B404" s="84" t="s">
        <v>659</v>
      </c>
      <c r="C404" s="86">
        <v>0</v>
      </c>
      <c r="D404" s="86">
        <v>110</v>
      </c>
      <c r="E404" s="86">
        <v>0</v>
      </c>
      <c r="F404" s="85">
        <v>1478.6</v>
      </c>
      <c r="G404" s="85">
        <v>21.9</v>
      </c>
    </row>
    <row r="405" spans="1:7" ht="13.5" thickBot="1">
      <c r="A405" s="146"/>
      <c r="B405" s="84" t="s">
        <v>660</v>
      </c>
      <c r="C405" s="87"/>
      <c r="D405" s="87"/>
      <c r="E405" s="87"/>
      <c r="F405" s="87"/>
      <c r="G405" s="86">
        <v>300</v>
      </c>
    </row>
    <row r="406" spans="1:7" ht="13.5" thickBot="1">
      <c r="A406" s="146"/>
      <c r="B406" s="84" t="s">
        <v>661</v>
      </c>
      <c r="C406" s="85">
        <v>438019.7</v>
      </c>
      <c r="D406" s="85">
        <v>324490.3</v>
      </c>
      <c r="E406" s="85">
        <v>80261.600000000006</v>
      </c>
      <c r="F406" s="85">
        <v>210770.4</v>
      </c>
      <c r="G406" s="85">
        <v>296164.2</v>
      </c>
    </row>
    <row r="407" spans="1:7" ht="13.5" thickBot="1">
      <c r="A407" s="146"/>
      <c r="B407" s="84" t="s">
        <v>662</v>
      </c>
      <c r="C407" s="86">
        <v>15</v>
      </c>
      <c r="D407" s="86">
        <v>15</v>
      </c>
      <c r="E407" s="86">
        <v>108</v>
      </c>
      <c r="F407" s="86">
        <v>0</v>
      </c>
      <c r="G407" s="86">
        <v>0</v>
      </c>
    </row>
    <row r="408" spans="1:7" ht="13.5" thickBot="1">
      <c r="A408" s="146"/>
      <c r="B408" s="84" t="s">
        <v>663</v>
      </c>
      <c r="C408" s="86">
        <v>4253</v>
      </c>
      <c r="D408" s="85">
        <v>10812.2</v>
      </c>
      <c r="E408" s="85">
        <v>17490.099999999999</v>
      </c>
      <c r="F408" s="85">
        <v>138380.4</v>
      </c>
      <c r="G408" s="86">
        <v>76870</v>
      </c>
    </row>
    <row r="409" spans="1:7" ht="13.5" thickBot="1">
      <c r="A409" s="146"/>
      <c r="B409" s="84" t="s">
        <v>664</v>
      </c>
      <c r="C409" s="86">
        <v>5844</v>
      </c>
      <c r="D409" s="85">
        <v>35688.5</v>
      </c>
      <c r="E409" s="85">
        <v>53839.3</v>
      </c>
      <c r="F409" s="85">
        <v>22843.200000000001</v>
      </c>
      <c r="G409" s="85">
        <v>18524.8</v>
      </c>
    </row>
    <row r="410" spans="1:7" ht="13.5" thickBot="1">
      <c r="A410" s="146"/>
      <c r="B410" s="84" t="s">
        <v>665</v>
      </c>
      <c r="C410" s="86">
        <v>781</v>
      </c>
      <c r="D410" s="85">
        <v>908.6</v>
      </c>
      <c r="E410" s="85">
        <v>524.29999999999995</v>
      </c>
      <c r="F410" s="85">
        <v>3133.8</v>
      </c>
      <c r="G410" s="86">
        <v>12577</v>
      </c>
    </row>
    <row r="411" spans="1:7" ht="13.5" thickBot="1">
      <c r="A411" s="146"/>
      <c r="B411" s="84" t="s">
        <v>666</v>
      </c>
      <c r="C411" s="87"/>
      <c r="D411" s="87"/>
      <c r="E411" s="86">
        <v>500</v>
      </c>
      <c r="F411" s="87"/>
      <c r="G411" s="85">
        <v>296.2</v>
      </c>
    </row>
    <row r="412" spans="1:7" ht="13.5" thickBot="1">
      <c r="A412" s="146"/>
      <c r="B412" s="84" t="s">
        <v>667</v>
      </c>
      <c r="C412" s="87"/>
      <c r="D412" s="86">
        <v>150</v>
      </c>
      <c r="E412" s="85">
        <v>666.7</v>
      </c>
      <c r="F412" s="86">
        <v>0</v>
      </c>
      <c r="G412" s="85">
        <v>1025.5</v>
      </c>
    </row>
    <row r="413" spans="1:7" ht="13.5" thickBot="1">
      <c r="A413" s="146"/>
      <c r="B413" s="84" t="s">
        <v>668</v>
      </c>
      <c r="C413" s="86">
        <v>0</v>
      </c>
      <c r="D413" s="87"/>
      <c r="E413" s="87"/>
      <c r="F413" s="87"/>
      <c r="G413" s="87"/>
    </row>
    <row r="414" spans="1:7" ht="13.5" thickBot="1">
      <c r="A414" s="146"/>
      <c r="B414" s="84" t="s">
        <v>669</v>
      </c>
      <c r="C414" s="86">
        <v>0</v>
      </c>
      <c r="D414" s="87"/>
      <c r="E414" s="87"/>
      <c r="F414" s="87"/>
      <c r="G414" s="87"/>
    </row>
    <row r="415" spans="1:7" ht="13.5" thickBot="1">
      <c r="A415" s="89" t="s">
        <v>16</v>
      </c>
      <c r="B415" s="84"/>
      <c r="C415" s="86">
        <f>SUM(C401:C414)</f>
        <v>482037.8</v>
      </c>
      <c r="D415" s="86">
        <f t="shared" ref="D415:G415" si="24">SUM(D401:D414)</f>
        <v>390856.1</v>
      </c>
      <c r="E415" s="86">
        <f t="shared" si="24"/>
        <v>427163.3</v>
      </c>
      <c r="F415" s="86">
        <f t="shared" si="24"/>
        <v>495846.69999999995</v>
      </c>
      <c r="G415" s="86">
        <f t="shared" si="24"/>
        <v>450633.10000000003</v>
      </c>
    </row>
    <row r="416" spans="1:7" ht="13.5" thickBot="1">
      <c r="A416" s="145" t="s">
        <v>7</v>
      </c>
      <c r="B416" s="84" t="s">
        <v>670</v>
      </c>
      <c r="C416" s="85">
        <v>18372.900000000001</v>
      </c>
      <c r="D416" s="85">
        <v>11459.7</v>
      </c>
      <c r="E416" s="85">
        <v>21063.200000000001</v>
      </c>
      <c r="F416" s="85">
        <v>98818.8</v>
      </c>
      <c r="G416" s="85">
        <v>15827.3</v>
      </c>
    </row>
    <row r="417" spans="1:7" ht="13.5" thickBot="1">
      <c r="A417" s="146"/>
      <c r="B417" s="84" t="s">
        <v>671</v>
      </c>
      <c r="C417" s="85">
        <v>51907.3</v>
      </c>
      <c r="D417" s="85">
        <v>8403.7999999999993</v>
      </c>
      <c r="E417" s="87"/>
      <c r="F417" s="85">
        <v>23225.8</v>
      </c>
      <c r="G417" s="85">
        <v>1164.4000000000001</v>
      </c>
    </row>
    <row r="418" spans="1:7" ht="13.5" thickBot="1">
      <c r="A418" s="146"/>
      <c r="B418" s="84" t="s">
        <v>672</v>
      </c>
      <c r="C418" s="85">
        <v>4804.3</v>
      </c>
      <c r="D418" s="85">
        <v>1537.2</v>
      </c>
      <c r="E418" s="86">
        <v>22830</v>
      </c>
      <c r="F418" s="85">
        <v>68621.899999999994</v>
      </c>
      <c r="G418" s="85">
        <v>39572.400000000001</v>
      </c>
    </row>
    <row r="419" spans="1:7" ht="13.5" thickBot="1">
      <c r="A419" s="146"/>
      <c r="B419" s="84" t="s">
        <v>673</v>
      </c>
      <c r="C419" s="86">
        <v>0</v>
      </c>
      <c r="D419" s="85">
        <v>1059.4000000000001</v>
      </c>
      <c r="E419" s="85">
        <v>5312.3</v>
      </c>
      <c r="F419" s="85">
        <v>14.1</v>
      </c>
      <c r="G419" s="85">
        <v>1950.7</v>
      </c>
    </row>
    <row r="420" spans="1:7" ht="13.5" thickBot="1">
      <c r="A420" s="146"/>
      <c r="B420" s="84" t="s">
        <v>674</v>
      </c>
      <c r="C420" s="86">
        <v>0</v>
      </c>
      <c r="D420" s="86">
        <v>0</v>
      </c>
      <c r="E420" s="87"/>
      <c r="F420" s="87"/>
      <c r="G420" s="86">
        <v>0</v>
      </c>
    </row>
    <row r="421" spans="1:7" ht="13.5" thickBot="1">
      <c r="A421" s="146"/>
      <c r="B421" s="84" t="s">
        <v>675</v>
      </c>
      <c r="C421" s="85">
        <v>12491.9</v>
      </c>
      <c r="D421" s="86">
        <v>0</v>
      </c>
      <c r="E421" s="85">
        <v>172.4</v>
      </c>
      <c r="F421" s="86">
        <v>0</v>
      </c>
      <c r="G421" s="86">
        <v>0</v>
      </c>
    </row>
    <row r="422" spans="1:7" ht="13.5" thickBot="1">
      <c r="A422" s="146"/>
      <c r="B422" s="84" t="s">
        <v>676</v>
      </c>
      <c r="C422" s="86">
        <v>1513</v>
      </c>
      <c r="D422" s="86">
        <v>5923</v>
      </c>
      <c r="E422" s="86">
        <v>7</v>
      </c>
      <c r="F422" s="87"/>
      <c r="G422" s="85">
        <v>1245.2</v>
      </c>
    </row>
    <row r="423" spans="1:7" ht="13.5" thickBot="1">
      <c r="A423" s="146"/>
      <c r="B423" s="84" t="s">
        <v>677</v>
      </c>
      <c r="C423" s="85">
        <v>15030.6</v>
      </c>
      <c r="D423" s="85">
        <v>18190.7</v>
      </c>
      <c r="E423" s="86">
        <v>25247</v>
      </c>
      <c r="F423" s="85">
        <v>11265.3</v>
      </c>
      <c r="G423" s="85">
        <v>18946.5</v>
      </c>
    </row>
    <row r="424" spans="1:7" ht="13.5" thickBot="1">
      <c r="A424" s="146"/>
      <c r="B424" s="84" t="s">
        <v>678</v>
      </c>
      <c r="C424" s="85">
        <v>3396.5</v>
      </c>
      <c r="D424" s="85">
        <v>19.100000000000001</v>
      </c>
      <c r="E424" s="85">
        <v>74259.5</v>
      </c>
      <c r="F424" s="85">
        <v>42007.1</v>
      </c>
      <c r="G424" s="85">
        <v>89.9</v>
      </c>
    </row>
    <row r="425" spans="1:7" ht="13.5" thickBot="1">
      <c r="A425" s="146"/>
      <c r="B425" s="84" t="s">
        <v>679</v>
      </c>
      <c r="C425" s="85">
        <v>3922.3</v>
      </c>
      <c r="D425" s="85">
        <v>170.3</v>
      </c>
      <c r="E425" s="85">
        <v>5312.2</v>
      </c>
      <c r="F425" s="85">
        <v>10851.5</v>
      </c>
      <c r="G425" s="85">
        <v>1164.8</v>
      </c>
    </row>
    <row r="426" spans="1:7" ht="13.5" thickBot="1">
      <c r="A426" s="146"/>
      <c r="B426" s="84" t="s">
        <v>680</v>
      </c>
      <c r="C426" s="85">
        <v>108.6</v>
      </c>
      <c r="D426" s="86">
        <v>0</v>
      </c>
      <c r="E426" s="85">
        <v>289.2</v>
      </c>
      <c r="F426" s="85">
        <v>2417.6999999999998</v>
      </c>
      <c r="G426" s="85">
        <v>5434.7</v>
      </c>
    </row>
    <row r="427" spans="1:7" ht="13.5" thickBot="1">
      <c r="A427" s="146"/>
      <c r="B427" s="84" t="s">
        <v>681</v>
      </c>
      <c r="C427" s="85">
        <v>2772.9</v>
      </c>
      <c r="D427" s="87"/>
      <c r="E427" s="85">
        <v>1996.2</v>
      </c>
      <c r="F427" s="86">
        <v>0</v>
      </c>
      <c r="G427" s="85">
        <v>296.10000000000002</v>
      </c>
    </row>
    <row r="428" spans="1:7" ht="13.5" thickBot="1">
      <c r="A428" s="146"/>
      <c r="B428" s="84" t="s">
        <v>682</v>
      </c>
      <c r="C428" s="87"/>
      <c r="D428" s="87"/>
      <c r="E428" s="87"/>
      <c r="F428" s="86">
        <v>504</v>
      </c>
      <c r="G428" s="85">
        <v>14.7</v>
      </c>
    </row>
    <row r="429" spans="1:7" ht="13.5" thickBot="1">
      <c r="A429" s="89" t="s">
        <v>7</v>
      </c>
      <c r="B429" s="84"/>
      <c r="C429" s="90">
        <f>SUM(C416:C428)</f>
        <v>114320.30000000002</v>
      </c>
      <c r="D429" s="90">
        <f t="shared" ref="D429:G429" si="25">SUM(D416:D428)</f>
        <v>46763.200000000004</v>
      </c>
      <c r="E429" s="90">
        <f t="shared" si="25"/>
        <v>156489.00000000003</v>
      </c>
      <c r="F429" s="90">
        <f t="shared" si="25"/>
        <v>257726.2</v>
      </c>
      <c r="G429" s="90">
        <f t="shared" si="25"/>
        <v>85706.7</v>
      </c>
    </row>
    <row r="430" spans="1:7" ht="13.5" thickBot="1">
      <c r="A430" s="145" t="s">
        <v>33</v>
      </c>
      <c r="B430" s="84" t="s">
        <v>683</v>
      </c>
      <c r="C430" s="85">
        <v>18058.400000000001</v>
      </c>
      <c r="D430" s="85">
        <v>38586.6</v>
      </c>
      <c r="E430" s="85">
        <v>29625.4</v>
      </c>
      <c r="F430" s="85">
        <v>36090.800000000003</v>
      </c>
      <c r="G430" s="85">
        <v>134261.29999999999</v>
      </c>
    </row>
    <row r="431" spans="1:7" ht="13.5" thickBot="1">
      <c r="A431" s="146"/>
      <c r="B431" s="84" t="s">
        <v>684</v>
      </c>
      <c r="C431" s="87"/>
      <c r="D431" s="85">
        <v>107.6</v>
      </c>
      <c r="E431" s="85">
        <v>50.3</v>
      </c>
      <c r="F431" s="85">
        <v>3555.8</v>
      </c>
      <c r="G431" s="86">
        <v>0</v>
      </c>
    </row>
    <row r="432" spans="1:7" ht="13.5" thickBot="1">
      <c r="A432" s="146"/>
      <c r="B432" s="84" t="s">
        <v>685</v>
      </c>
      <c r="C432" s="85">
        <v>1141951.2</v>
      </c>
      <c r="D432" s="85">
        <v>2272909.4</v>
      </c>
      <c r="E432" s="85">
        <v>1179087.8999999999</v>
      </c>
      <c r="F432" s="85">
        <v>799820.3</v>
      </c>
      <c r="G432" s="85">
        <v>956839.2</v>
      </c>
    </row>
    <row r="433" spans="1:7" ht="13.5" thickBot="1">
      <c r="A433" s="146"/>
      <c r="B433" s="84" t="s">
        <v>686</v>
      </c>
      <c r="C433" s="85">
        <v>12556.8</v>
      </c>
      <c r="D433" s="85">
        <v>8802.4</v>
      </c>
      <c r="E433" s="85">
        <v>26317.4</v>
      </c>
      <c r="F433" s="85">
        <v>29366.799999999999</v>
      </c>
      <c r="G433" s="85">
        <v>24594.1</v>
      </c>
    </row>
    <row r="434" spans="1:7" ht="13.5" thickBot="1">
      <c r="A434" s="146"/>
      <c r="B434" s="84" t="s">
        <v>687</v>
      </c>
      <c r="C434" s="87"/>
      <c r="D434" s="86">
        <v>0</v>
      </c>
      <c r="E434" s="87"/>
      <c r="F434" s="87"/>
      <c r="G434" s="87"/>
    </row>
    <row r="435" spans="1:7" ht="13.5" thickBot="1">
      <c r="A435" s="146"/>
      <c r="B435" s="84" t="s">
        <v>688</v>
      </c>
      <c r="C435" s="85">
        <v>33.299999999999997</v>
      </c>
      <c r="D435" s="85">
        <v>212.4</v>
      </c>
      <c r="E435" s="85">
        <v>1215.2</v>
      </c>
      <c r="F435" s="86">
        <v>4</v>
      </c>
      <c r="G435" s="87"/>
    </row>
    <row r="436" spans="1:7" ht="13.5" thickBot="1">
      <c r="A436" s="146"/>
      <c r="B436" s="84" t="s">
        <v>689</v>
      </c>
      <c r="C436" s="85">
        <v>1700.8</v>
      </c>
      <c r="D436" s="85">
        <v>13651.8</v>
      </c>
      <c r="E436" s="87"/>
      <c r="F436" s="87"/>
      <c r="G436" s="87"/>
    </row>
    <row r="437" spans="1:7" ht="13.5" thickBot="1">
      <c r="A437" s="146"/>
      <c r="B437" s="84" t="s">
        <v>690</v>
      </c>
      <c r="C437" s="85">
        <v>28132.1</v>
      </c>
      <c r="D437" s="85">
        <v>21862.5</v>
      </c>
      <c r="E437" s="85">
        <v>4689.8999999999996</v>
      </c>
      <c r="F437" s="85">
        <v>15176.9</v>
      </c>
      <c r="G437" s="85">
        <v>9640.9</v>
      </c>
    </row>
    <row r="438" spans="1:7" ht="13.5" thickBot="1">
      <c r="A438" s="146"/>
      <c r="B438" s="84" t="s">
        <v>691</v>
      </c>
      <c r="C438" s="87"/>
      <c r="D438" s="87"/>
      <c r="E438" s="86">
        <v>30</v>
      </c>
      <c r="F438" s="85">
        <v>167.5</v>
      </c>
      <c r="G438" s="86">
        <v>0</v>
      </c>
    </row>
    <row r="439" spans="1:7" ht="13.5" thickBot="1">
      <c r="A439" s="146"/>
      <c r="B439" s="84" t="s">
        <v>692</v>
      </c>
      <c r="C439" s="87"/>
      <c r="D439" s="86">
        <v>0</v>
      </c>
      <c r="E439" s="85">
        <v>10055.799999999999</v>
      </c>
      <c r="F439" s="85">
        <v>9502.6</v>
      </c>
      <c r="G439" s="85">
        <v>338.9</v>
      </c>
    </row>
    <row r="440" spans="1:7" ht="13.5" thickBot="1">
      <c r="A440" s="146"/>
      <c r="B440" s="84" t="s">
        <v>693</v>
      </c>
      <c r="C440" s="87"/>
      <c r="D440" s="86">
        <v>0</v>
      </c>
      <c r="E440" s="85">
        <v>9355.6</v>
      </c>
      <c r="F440" s="87"/>
      <c r="G440" s="87"/>
    </row>
    <row r="441" spans="1:7" ht="13.5" thickBot="1">
      <c r="A441" s="146"/>
      <c r="B441" s="84" t="s">
        <v>694</v>
      </c>
      <c r="C441" s="87"/>
      <c r="D441" s="85">
        <v>0.5</v>
      </c>
      <c r="E441" s="86">
        <v>0</v>
      </c>
      <c r="F441" s="85">
        <v>1792.5</v>
      </c>
      <c r="G441" s="85">
        <v>54.7</v>
      </c>
    </row>
    <row r="442" spans="1:7" ht="13.5" thickBot="1">
      <c r="A442" s="146"/>
      <c r="B442" s="84" t="s">
        <v>695</v>
      </c>
      <c r="C442" s="87"/>
      <c r="D442" s="85">
        <v>367.6</v>
      </c>
      <c r="E442" s="85">
        <v>174.5</v>
      </c>
      <c r="F442" s="86">
        <v>101</v>
      </c>
      <c r="G442" s="85">
        <v>41908.6</v>
      </c>
    </row>
    <row r="443" spans="1:7" ht="13.5" thickBot="1">
      <c r="A443" s="146"/>
      <c r="B443" s="84" t="s">
        <v>696</v>
      </c>
      <c r="C443" s="87"/>
      <c r="D443" s="85">
        <v>1892.2</v>
      </c>
      <c r="E443" s="86">
        <v>0</v>
      </c>
      <c r="F443" s="85">
        <v>1470.4</v>
      </c>
      <c r="G443" s="86">
        <v>796</v>
      </c>
    </row>
    <row r="444" spans="1:7" ht="13.5" thickBot="1">
      <c r="A444" s="146"/>
      <c r="B444" s="84" t="s">
        <v>697</v>
      </c>
      <c r="C444" s="87"/>
      <c r="D444" s="85">
        <v>3.4</v>
      </c>
      <c r="E444" s="85">
        <v>1.5</v>
      </c>
      <c r="F444" s="87"/>
      <c r="G444" s="86">
        <v>0</v>
      </c>
    </row>
    <row r="445" spans="1:7" ht="13.5" thickBot="1">
      <c r="A445" s="146"/>
      <c r="B445" s="84" t="s">
        <v>698</v>
      </c>
      <c r="C445" s="87"/>
      <c r="D445" s="86">
        <v>250</v>
      </c>
      <c r="E445" s="87"/>
      <c r="F445" s="86">
        <v>0</v>
      </c>
      <c r="G445" s="86">
        <v>0</v>
      </c>
    </row>
    <row r="446" spans="1:7" ht="13.5" thickBot="1">
      <c r="A446" s="146"/>
      <c r="B446" s="84" t="s">
        <v>699</v>
      </c>
      <c r="C446" s="87"/>
      <c r="D446" s="85">
        <v>1344.1</v>
      </c>
      <c r="E446" s="87"/>
      <c r="F446" s="87"/>
      <c r="G446" s="87"/>
    </row>
    <row r="447" spans="1:7" ht="13.5" thickBot="1">
      <c r="A447" s="146"/>
      <c r="B447" s="84" t="s">
        <v>700</v>
      </c>
      <c r="C447" s="87"/>
      <c r="D447" s="85">
        <v>9.1999999999999993</v>
      </c>
      <c r="E447" s="87"/>
      <c r="F447" s="87"/>
      <c r="G447" s="87"/>
    </row>
    <row r="448" spans="1:7" ht="13.5" thickBot="1">
      <c r="A448" s="89" t="s">
        <v>33</v>
      </c>
      <c r="B448" s="84"/>
      <c r="C448" s="90">
        <f>SUM(C430:C447)</f>
        <v>1202432.6000000001</v>
      </c>
      <c r="D448" s="90">
        <f t="shared" ref="D448:G448" si="26">SUM(D430:D447)</f>
        <v>2359999.7000000002</v>
      </c>
      <c r="E448" s="90">
        <f t="shared" si="26"/>
        <v>1260603.4999999998</v>
      </c>
      <c r="F448" s="90">
        <f t="shared" si="26"/>
        <v>897048.60000000009</v>
      </c>
      <c r="G448" s="90">
        <f t="shared" si="26"/>
        <v>1168433.7</v>
      </c>
    </row>
    <row r="449" spans="1:7" ht="13.5" thickBot="1">
      <c r="A449" s="145" t="s">
        <v>235</v>
      </c>
      <c r="B449" s="84" t="s">
        <v>701</v>
      </c>
      <c r="C449" s="85">
        <v>7421.9</v>
      </c>
      <c r="D449" s="85">
        <v>937.5</v>
      </c>
      <c r="E449" s="86">
        <v>33590</v>
      </c>
      <c r="F449" s="85">
        <v>28561.9</v>
      </c>
      <c r="G449" s="86">
        <v>31335</v>
      </c>
    </row>
    <row r="450" spans="1:7" ht="13.5" thickBot="1">
      <c r="A450" s="146"/>
      <c r="B450" s="84" t="s">
        <v>702</v>
      </c>
      <c r="C450" s="85">
        <v>3756.4</v>
      </c>
      <c r="D450" s="85">
        <v>13644.1</v>
      </c>
      <c r="E450" s="85">
        <v>1865.5</v>
      </c>
      <c r="F450" s="85">
        <v>375.8</v>
      </c>
      <c r="G450" s="85">
        <v>12379.3</v>
      </c>
    </row>
    <row r="451" spans="1:7" ht="13.5" thickBot="1">
      <c r="A451" s="146"/>
      <c r="B451" s="84" t="s">
        <v>703</v>
      </c>
      <c r="C451" s="87"/>
      <c r="D451" s="87"/>
      <c r="E451" s="86">
        <v>1600</v>
      </c>
      <c r="F451" s="86">
        <v>0</v>
      </c>
      <c r="G451" s="85">
        <v>359.7</v>
      </c>
    </row>
    <row r="452" spans="1:7" ht="13.5" thickBot="1">
      <c r="A452" s="146"/>
      <c r="B452" s="84" t="s">
        <v>704</v>
      </c>
      <c r="C452" s="87"/>
      <c r="D452" s="87"/>
      <c r="E452" s="87"/>
      <c r="F452" s="87"/>
      <c r="G452" s="86">
        <v>0</v>
      </c>
    </row>
    <row r="453" spans="1:7" ht="13.5" thickBot="1">
      <c r="A453" s="146"/>
      <c r="B453" s="84" t="s">
        <v>705</v>
      </c>
      <c r="C453" s="85">
        <v>870.4</v>
      </c>
      <c r="D453" s="86">
        <v>0</v>
      </c>
      <c r="E453" s="85">
        <v>2662.2</v>
      </c>
      <c r="F453" s="85">
        <v>21657.8</v>
      </c>
      <c r="G453" s="85">
        <v>3095.2</v>
      </c>
    </row>
    <row r="454" spans="1:7" ht="13.5" thickBot="1">
      <c r="A454" s="146"/>
      <c r="B454" s="84" t="s">
        <v>706</v>
      </c>
      <c r="C454" s="85">
        <v>8015.5</v>
      </c>
      <c r="D454" s="85">
        <v>39575.5</v>
      </c>
      <c r="E454" s="86">
        <v>49916</v>
      </c>
      <c r="F454" s="85">
        <v>19943.900000000001</v>
      </c>
      <c r="G454" s="85">
        <v>18901.5</v>
      </c>
    </row>
    <row r="455" spans="1:7" ht="13.5" thickBot="1">
      <c r="A455" s="146"/>
      <c r="B455" s="84" t="s">
        <v>707</v>
      </c>
      <c r="C455" s="85">
        <v>4861.7</v>
      </c>
      <c r="D455" s="85">
        <v>10155.5</v>
      </c>
      <c r="E455" s="85">
        <v>6143.2</v>
      </c>
      <c r="F455" s="85">
        <v>12926.5</v>
      </c>
      <c r="G455" s="85">
        <v>96615.4</v>
      </c>
    </row>
    <row r="456" spans="1:7" ht="13.5" thickBot="1">
      <c r="A456" s="146"/>
      <c r="B456" s="84" t="s">
        <v>708</v>
      </c>
      <c r="C456" s="85">
        <v>365.8</v>
      </c>
      <c r="D456" s="85">
        <v>13.2</v>
      </c>
      <c r="E456" s="85">
        <v>421.8</v>
      </c>
      <c r="F456" s="85">
        <v>293.39999999999998</v>
      </c>
      <c r="G456" s="85">
        <v>602.4</v>
      </c>
    </row>
    <row r="457" spans="1:7" ht="13.5" thickBot="1">
      <c r="A457" s="146"/>
      <c r="B457" s="84" t="s">
        <v>709</v>
      </c>
      <c r="C457" s="87"/>
      <c r="D457" s="87"/>
      <c r="E457" s="87"/>
      <c r="F457" s="85">
        <v>1.3</v>
      </c>
      <c r="G457" s="85">
        <v>78.5</v>
      </c>
    </row>
    <row r="458" spans="1:7" ht="13.5" thickBot="1">
      <c r="A458" s="146"/>
      <c r="B458" s="84" t="s">
        <v>710</v>
      </c>
      <c r="C458" s="85">
        <v>233.9</v>
      </c>
      <c r="D458" s="85">
        <v>162.1</v>
      </c>
      <c r="E458" s="85">
        <v>284.3</v>
      </c>
      <c r="F458" s="85">
        <v>570.4</v>
      </c>
      <c r="G458" s="85">
        <v>769.8</v>
      </c>
    </row>
    <row r="459" spans="1:7" ht="13.5" thickBot="1">
      <c r="A459" s="146"/>
      <c r="B459" s="84" t="s">
        <v>711</v>
      </c>
      <c r="C459" s="86">
        <v>337</v>
      </c>
      <c r="D459" s="86">
        <v>0</v>
      </c>
      <c r="E459" s="87"/>
      <c r="F459" s="87"/>
      <c r="G459" s="85">
        <v>17417.5</v>
      </c>
    </row>
    <row r="460" spans="1:7" ht="13.5" thickBot="1">
      <c r="A460" s="146"/>
      <c r="B460" s="84" t="s">
        <v>712</v>
      </c>
      <c r="C460" s="85">
        <v>20789.3</v>
      </c>
      <c r="D460" s="85">
        <v>1218.4000000000001</v>
      </c>
      <c r="E460" s="85">
        <v>1967.9</v>
      </c>
      <c r="F460" s="86">
        <v>3624</v>
      </c>
      <c r="G460" s="86">
        <v>201251</v>
      </c>
    </row>
    <row r="461" spans="1:7" ht="13.5" thickBot="1">
      <c r="A461" s="89" t="s">
        <v>235</v>
      </c>
      <c r="B461" s="84"/>
      <c r="C461" s="85">
        <f>SUM(C449:C460)</f>
        <v>46651.899999999994</v>
      </c>
      <c r="D461" s="85">
        <f t="shared" ref="D461:G461" si="27">SUM(D449:D460)</f>
        <v>65706.299999999988</v>
      </c>
      <c r="E461" s="85">
        <f t="shared" si="27"/>
        <v>98450.9</v>
      </c>
      <c r="F461" s="85">
        <f t="shared" si="27"/>
        <v>87954.999999999985</v>
      </c>
      <c r="G461" s="85">
        <f t="shared" si="27"/>
        <v>382805.29999999993</v>
      </c>
    </row>
    <row r="462" spans="1:7" ht="13.5" thickBot="1">
      <c r="A462" s="145" t="s">
        <v>28</v>
      </c>
      <c r="B462" s="84" t="s">
        <v>713</v>
      </c>
      <c r="C462" s="86">
        <v>0</v>
      </c>
      <c r="D462" s="85">
        <v>6478.5</v>
      </c>
      <c r="E462" s="85">
        <v>94.5</v>
      </c>
      <c r="F462" s="85">
        <v>880.5</v>
      </c>
      <c r="G462" s="85">
        <v>598.6</v>
      </c>
    </row>
    <row r="463" spans="1:7" ht="13.5" thickBot="1">
      <c r="A463" s="146"/>
      <c r="B463" s="84" t="s">
        <v>714</v>
      </c>
      <c r="C463" s="86">
        <v>0</v>
      </c>
      <c r="D463" s="87"/>
      <c r="E463" s="86">
        <v>0</v>
      </c>
      <c r="F463" s="85">
        <v>1444.5</v>
      </c>
      <c r="G463" s="85">
        <v>6146.8</v>
      </c>
    </row>
    <row r="464" spans="1:7" ht="13.5" thickBot="1">
      <c r="A464" s="146"/>
      <c r="B464" s="84" t="s">
        <v>715</v>
      </c>
      <c r="C464" s="85">
        <v>746.8</v>
      </c>
      <c r="D464" s="85">
        <v>6.7</v>
      </c>
      <c r="E464" s="85">
        <v>1300.0999999999999</v>
      </c>
      <c r="F464" s="85">
        <v>682.7</v>
      </c>
      <c r="G464" s="85">
        <v>512.6</v>
      </c>
    </row>
    <row r="465" spans="1:7" ht="13.5" thickBot="1">
      <c r="A465" s="146"/>
      <c r="B465" s="84" t="s">
        <v>716</v>
      </c>
      <c r="C465" s="87"/>
      <c r="D465" s="86">
        <v>100</v>
      </c>
      <c r="E465" s="86">
        <v>0</v>
      </c>
      <c r="F465" s="85">
        <v>651.70000000000005</v>
      </c>
      <c r="G465" s="85">
        <v>3081.3</v>
      </c>
    </row>
    <row r="466" spans="1:7" ht="13.5" thickBot="1">
      <c r="A466" s="146"/>
      <c r="B466" s="84" t="s">
        <v>717</v>
      </c>
      <c r="C466" s="85">
        <v>34567.800000000003</v>
      </c>
      <c r="D466" s="85">
        <v>19116.2</v>
      </c>
      <c r="E466" s="85">
        <v>2699.8</v>
      </c>
      <c r="F466" s="85">
        <v>3261.9</v>
      </c>
      <c r="G466" s="85">
        <v>2342.4</v>
      </c>
    </row>
    <row r="467" spans="1:7" ht="13.5" thickBot="1">
      <c r="A467" s="146"/>
      <c r="B467" s="84" t="s">
        <v>718</v>
      </c>
      <c r="C467" s="86">
        <v>0</v>
      </c>
      <c r="D467" s="87"/>
      <c r="E467" s="87"/>
      <c r="F467" s="87"/>
      <c r="G467" s="87"/>
    </row>
    <row r="468" spans="1:7" ht="13.5" thickBot="1">
      <c r="A468" s="89" t="s">
        <v>28</v>
      </c>
      <c r="B468" s="84"/>
      <c r="C468" s="86">
        <f>SUM(C462:C466)</f>
        <v>35314.600000000006</v>
      </c>
      <c r="D468" s="86">
        <f t="shared" ref="D468:G468" si="28">SUM(D462:D466)</f>
        <v>25701.4</v>
      </c>
      <c r="E468" s="86">
        <f t="shared" si="28"/>
        <v>4094.4</v>
      </c>
      <c r="F468" s="86">
        <f t="shared" si="28"/>
        <v>6921.2999999999993</v>
      </c>
      <c r="G468" s="86">
        <f t="shared" si="28"/>
        <v>12681.7</v>
      </c>
    </row>
    <row r="469" spans="1:7" ht="13.5" thickBot="1">
      <c r="A469" s="145" t="s">
        <v>719</v>
      </c>
      <c r="B469" s="84" t="s">
        <v>720</v>
      </c>
      <c r="C469" s="85">
        <v>1970.6</v>
      </c>
      <c r="D469" s="85">
        <v>12884.4</v>
      </c>
      <c r="E469" s="85">
        <v>3061.9</v>
      </c>
      <c r="F469" s="85">
        <v>65598.899999999994</v>
      </c>
      <c r="G469" s="85">
        <v>2076.8000000000002</v>
      </c>
    </row>
    <row r="470" spans="1:7" ht="13.5" thickBot="1">
      <c r="A470" s="146"/>
      <c r="B470" s="84" t="s">
        <v>721</v>
      </c>
      <c r="C470" s="85">
        <v>16050.3</v>
      </c>
      <c r="D470" s="86">
        <v>1000</v>
      </c>
      <c r="E470" s="86">
        <v>42797</v>
      </c>
      <c r="F470" s="85">
        <v>9676.4</v>
      </c>
      <c r="G470" s="85">
        <v>2119.4</v>
      </c>
    </row>
    <row r="471" spans="1:7" ht="13.5" thickBot="1">
      <c r="A471" s="146"/>
      <c r="B471" s="84" t="s">
        <v>722</v>
      </c>
      <c r="C471" s="85">
        <v>66418.3</v>
      </c>
      <c r="D471" s="85">
        <v>10402.700000000001</v>
      </c>
      <c r="E471" s="85">
        <v>14649.6</v>
      </c>
      <c r="F471" s="85">
        <v>6255.2</v>
      </c>
      <c r="G471" s="86">
        <v>7220</v>
      </c>
    </row>
    <row r="472" spans="1:7" ht="13.5" thickBot="1">
      <c r="A472" s="146"/>
      <c r="B472" s="84" t="s">
        <v>723</v>
      </c>
      <c r="C472" s="86">
        <v>500</v>
      </c>
      <c r="D472" s="85">
        <v>4520.3</v>
      </c>
      <c r="E472" s="85">
        <v>2039.2</v>
      </c>
      <c r="F472" s="85">
        <v>6570.6</v>
      </c>
      <c r="G472" s="85">
        <v>7487.8</v>
      </c>
    </row>
    <row r="473" spans="1:7" ht="13.5" thickBot="1">
      <c r="A473" s="146"/>
      <c r="B473" s="84" t="s">
        <v>724</v>
      </c>
      <c r="C473" s="87"/>
      <c r="D473" s="85">
        <v>771.1</v>
      </c>
      <c r="E473" s="85">
        <v>2343.5</v>
      </c>
      <c r="F473" s="85">
        <v>1004.7</v>
      </c>
      <c r="G473" s="85">
        <v>741.4</v>
      </c>
    </row>
    <row r="474" spans="1:7" ht="13.5" thickBot="1">
      <c r="A474" s="89" t="s">
        <v>13</v>
      </c>
      <c r="B474" s="84"/>
      <c r="C474" s="90">
        <f>SUM(C469:C473)</f>
        <v>84939.199999999997</v>
      </c>
      <c r="D474" s="90">
        <f t="shared" ref="D474:G474" si="29">SUM(D469:D473)</f>
        <v>29578.499999999996</v>
      </c>
      <c r="E474" s="90">
        <f t="shared" si="29"/>
        <v>64891.199999999997</v>
      </c>
      <c r="F474" s="90">
        <f t="shared" si="29"/>
        <v>89105.799999999988</v>
      </c>
      <c r="G474" s="90">
        <f t="shared" si="29"/>
        <v>19645.400000000001</v>
      </c>
    </row>
    <row r="475" spans="1:7" ht="13.5" thickBot="1">
      <c r="A475" s="145" t="s">
        <v>32</v>
      </c>
      <c r="B475" s="84" t="s">
        <v>689</v>
      </c>
      <c r="C475" s="85">
        <v>2723.5</v>
      </c>
      <c r="D475" s="85">
        <v>11800.9</v>
      </c>
      <c r="E475" s="85">
        <v>51393.1</v>
      </c>
      <c r="F475" s="85">
        <v>87680.2</v>
      </c>
      <c r="G475" s="85">
        <v>13352.3</v>
      </c>
    </row>
    <row r="476" spans="1:7" ht="13.5" thickBot="1">
      <c r="A476" s="146"/>
      <c r="B476" s="84" t="s">
        <v>698</v>
      </c>
      <c r="C476" s="86">
        <v>50</v>
      </c>
      <c r="D476" s="85">
        <v>18.899999999999999</v>
      </c>
      <c r="E476" s="85">
        <v>96793.1</v>
      </c>
      <c r="F476" s="86">
        <v>0</v>
      </c>
      <c r="G476" s="85">
        <v>31141.8</v>
      </c>
    </row>
    <row r="477" spans="1:7" ht="13.5" thickBot="1">
      <c r="A477" s="146"/>
      <c r="B477" s="84" t="s">
        <v>688</v>
      </c>
      <c r="C477" s="86">
        <v>1547</v>
      </c>
      <c r="D477" s="85">
        <v>1135.5</v>
      </c>
      <c r="E477" s="85">
        <v>1472.6</v>
      </c>
      <c r="F477" s="85">
        <v>66.2</v>
      </c>
      <c r="G477" s="85">
        <v>4223.3999999999996</v>
      </c>
    </row>
    <row r="478" spans="1:7" ht="13.5" thickBot="1">
      <c r="A478" s="146"/>
      <c r="B478" s="84" t="s">
        <v>725</v>
      </c>
      <c r="C478" s="87"/>
      <c r="D478" s="86">
        <v>0</v>
      </c>
      <c r="E478" s="86">
        <v>0</v>
      </c>
      <c r="F478" s="85">
        <v>8127.1</v>
      </c>
      <c r="G478" s="85">
        <v>7120.4</v>
      </c>
    </row>
    <row r="479" spans="1:7" ht="13.5" thickBot="1">
      <c r="A479" s="146"/>
      <c r="B479" s="84" t="s">
        <v>726</v>
      </c>
      <c r="C479" s="87"/>
      <c r="D479" s="87"/>
      <c r="E479" s="87"/>
      <c r="F479" s="86">
        <v>15</v>
      </c>
      <c r="G479" s="86">
        <v>0</v>
      </c>
    </row>
    <row r="480" spans="1:7" ht="13.5" thickBot="1">
      <c r="A480" s="146"/>
      <c r="B480" s="84" t="s">
        <v>727</v>
      </c>
      <c r="C480" s="87"/>
      <c r="D480" s="86">
        <v>0</v>
      </c>
      <c r="E480" s="86">
        <v>0</v>
      </c>
      <c r="F480" s="87"/>
      <c r="G480" s="85">
        <v>34.1</v>
      </c>
    </row>
    <row r="481" spans="1:7" ht="13.5" thickBot="1">
      <c r="A481" s="146"/>
      <c r="B481" s="84" t="s">
        <v>700</v>
      </c>
      <c r="C481" s="85">
        <v>25259.4</v>
      </c>
      <c r="D481" s="85">
        <v>39091.1</v>
      </c>
      <c r="E481" s="85">
        <v>3462.1</v>
      </c>
      <c r="F481" s="85">
        <v>1465.8</v>
      </c>
      <c r="G481" s="85">
        <v>18038.2</v>
      </c>
    </row>
    <row r="482" spans="1:7" ht="13.5" thickBot="1">
      <c r="A482" s="146"/>
      <c r="B482" s="84" t="s">
        <v>728</v>
      </c>
      <c r="C482" s="87"/>
      <c r="D482" s="85">
        <v>303.8</v>
      </c>
      <c r="E482" s="86">
        <v>0</v>
      </c>
      <c r="F482" s="87"/>
      <c r="G482" s="87"/>
    </row>
    <row r="483" spans="1:7" ht="13.5" thickBot="1">
      <c r="A483" s="146"/>
      <c r="B483" s="84" t="s">
        <v>729</v>
      </c>
      <c r="C483" s="85">
        <v>2455.1999999999998</v>
      </c>
      <c r="D483" s="85">
        <v>196.7</v>
      </c>
      <c r="E483" s="86">
        <v>227</v>
      </c>
      <c r="F483" s="85">
        <v>161250.70000000001</v>
      </c>
      <c r="G483" s="85">
        <v>440578.1</v>
      </c>
    </row>
    <row r="484" spans="1:7" ht="13.5" thickBot="1">
      <c r="A484" s="146"/>
      <c r="B484" s="84" t="s">
        <v>730</v>
      </c>
      <c r="C484" s="87"/>
      <c r="D484" s="85">
        <v>1609.5</v>
      </c>
      <c r="E484" s="86">
        <v>0</v>
      </c>
      <c r="F484" s="86">
        <v>0</v>
      </c>
      <c r="G484" s="86">
        <v>0</v>
      </c>
    </row>
    <row r="485" spans="1:7" ht="13.5" thickBot="1">
      <c r="A485" s="146"/>
      <c r="B485" s="84" t="s">
        <v>731</v>
      </c>
      <c r="C485" s="87"/>
      <c r="D485" s="87"/>
      <c r="E485" s="87"/>
      <c r="F485" s="85">
        <v>2.5</v>
      </c>
      <c r="G485" s="86">
        <v>2</v>
      </c>
    </row>
    <row r="486" spans="1:7" ht="13.5" thickBot="1">
      <c r="A486" s="89" t="s">
        <v>32</v>
      </c>
      <c r="B486" s="84"/>
      <c r="C486" s="90">
        <f>SUM(C475:C485)</f>
        <v>32035.100000000002</v>
      </c>
      <c r="D486" s="90">
        <f t="shared" ref="D486:G486" si="30">SUM(D475:D485)</f>
        <v>54156.399999999994</v>
      </c>
      <c r="E486" s="90">
        <f t="shared" si="30"/>
        <v>153347.90000000002</v>
      </c>
      <c r="F486" s="90">
        <f t="shared" si="30"/>
        <v>258607.5</v>
      </c>
      <c r="G486" s="90">
        <f t="shared" si="30"/>
        <v>514490.3</v>
      </c>
    </row>
    <row r="487" spans="1:7" ht="13.5" thickBot="1">
      <c r="A487" s="145" t="s">
        <v>4</v>
      </c>
      <c r="B487" s="84" t="s">
        <v>732</v>
      </c>
      <c r="C487" s="85">
        <v>31059.200000000001</v>
      </c>
      <c r="D487" s="85">
        <v>5729.1</v>
      </c>
      <c r="E487" s="85">
        <v>368.9</v>
      </c>
      <c r="F487" s="85">
        <v>13317.1</v>
      </c>
      <c r="G487" s="85">
        <v>8133.6</v>
      </c>
    </row>
    <row r="488" spans="1:7" ht="13.5" thickBot="1">
      <c r="A488" s="146"/>
      <c r="B488" s="84" t="s">
        <v>733</v>
      </c>
      <c r="C488" s="85">
        <v>19520.400000000001</v>
      </c>
      <c r="D488" s="85">
        <v>3447.2</v>
      </c>
      <c r="E488" s="85">
        <v>683.9</v>
      </c>
      <c r="F488" s="85">
        <v>2811.8</v>
      </c>
      <c r="G488" s="85">
        <v>22.6</v>
      </c>
    </row>
    <row r="489" spans="1:7" ht="13.5" thickBot="1">
      <c r="A489" s="146"/>
      <c r="B489" s="84" t="s">
        <v>734</v>
      </c>
      <c r="C489" s="85">
        <v>46112.9</v>
      </c>
      <c r="D489" s="85">
        <v>43.7</v>
      </c>
      <c r="E489" s="85">
        <v>0.4</v>
      </c>
      <c r="F489" s="85">
        <v>32008.799999999999</v>
      </c>
      <c r="G489" s="85">
        <v>137.9</v>
      </c>
    </row>
    <row r="490" spans="1:7" ht="13.5" thickBot="1">
      <c r="A490" s="146"/>
      <c r="B490" s="84" t="s">
        <v>735</v>
      </c>
      <c r="C490" s="86">
        <v>300</v>
      </c>
      <c r="D490" s="86">
        <v>0</v>
      </c>
      <c r="E490" s="86">
        <v>1250</v>
      </c>
      <c r="F490" s="85">
        <v>131.80000000000001</v>
      </c>
      <c r="G490" s="85">
        <v>32394.9</v>
      </c>
    </row>
    <row r="491" spans="1:7" ht="13.5" thickBot="1">
      <c r="A491" s="146"/>
      <c r="B491" s="84" t="s">
        <v>736</v>
      </c>
      <c r="C491" s="85">
        <v>5205.6000000000004</v>
      </c>
      <c r="D491" s="85">
        <v>13879.5</v>
      </c>
      <c r="E491" s="85">
        <v>15550.1</v>
      </c>
      <c r="F491" s="85">
        <v>57325.3</v>
      </c>
      <c r="G491" s="85">
        <v>1741.8</v>
      </c>
    </row>
    <row r="492" spans="1:7" ht="13.5" thickBot="1">
      <c r="A492" s="146"/>
      <c r="B492" s="84" t="s">
        <v>737</v>
      </c>
      <c r="C492" s="85">
        <v>10655.2</v>
      </c>
      <c r="D492" s="85">
        <v>7983.3</v>
      </c>
      <c r="E492" s="85">
        <v>23869.1</v>
      </c>
      <c r="F492" s="85">
        <v>193.6</v>
      </c>
      <c r="G492" s="85">
        <v>4447.2</v>
      </c>
    </row>
    <row r="493" spans="1:7" ht="13.5" thickBot="1">
      <c r="A493" s="146"/>
      <c r="B493" s="84" t="s">
        <v>738</v>
      </c>
      <c r="C493" s="85">
        <v>43043.7</v>
      </c>
      <c r="D493" s="85">
        <v>1452.9</v>
      </c>
      <c r="E493" s="85">
        <v>1820.7</v>
      </c>
      <c r="F493" s="85">
        <v>748.6</v>
      </c>
      <c r="G493" s="85">
        <v>9677.7999999999993</v>
      </c>
    </row>
    <row r="494" spans="1:7" ht="13.5" thickBot="1">
      <c r="A494" s="146"/>
      <c r="B494" s="84" t="s">
        <v>739</v>
      </c>
      <c r="C494" s="85">
        <v>424.8</v>
      </c>
      <c r="D494" s="85">
        <v>130.69999999999999</v>
      </c>
      <c r="E494" s="85">
        <v>7903.3</v>
      </c>
      <c r="F494" s="85">
        <v>1194.7</v>
      </c>
      <c r="G494" s="85">
        <v>1524.7</v>
      </c>
    </row>
    <row r="495" spans="1:7" ht="13.5" thickBot="1">
      <c r="A495" s="146"/>
      <c r="B495" s="84" t="s">
        <v>740</v>
      </c>
      <c r="C495" s="87"/>
      <c r="D495" s="86">
        <v>0</v>
      </c>
      <c r="E495" s="87"/>
      <c r="F495" s="87"/>
      <c r="G495" s="85">
        <v>2153.9</v>
      </c>
    </row>
    <row r="496" spans="1:7" ht="13.5" thickBot="1">
      <c r="A496" s="146"/>
      <c r="B496" s="84" t="s">
        <v>741</v>
      </c>
      <c r="C496" s="87"/>
      <c r="D496" s="85">
        <v>1626.9</v>
      </c>
      <c r="E496" s="87"/>
      <c r="F496" s="86">
        <v>0</v>
      </c>
      <c r="G496" s="85">
        <v>780.7</v>
      </c>
    </row>
    <row r="497" spans="1:7" ht="13.5" thickBot="1">
      <c r="A497" s="89" t="s">
        <v>4</v>
      </c>
      <c r="B497" s="84"/>
      <c r="C497" s="90">
        <f>SUM(C487:C496)</f>
        <v>156321.79999999999</v>
      </c>
      <c r="D497" s="90">
        <f t="shared" ref="D497:G497" si="31">SUM(D487:D496)</f>
        <v>34293.300000000003</v>
      </c>
      <c r="E497" s="90">
        <f t="shared" si="31"/>
        <v>51446.399999999994</v>
      </c>
      <c r="F497" s="90">
        <f t="shared" si="31"/>
        <v>107731.70000000001</v>
      </c>
      <c r="G497" s="90">
        <f t="shared" si="31"/>
        <v>61015.1</v>
      </c>
    </row>
    <row r="498" spans="1:7" ht="13.5" thickBot="1">
      <c r="A498" s="145" t="s">
        <v>280</v>
      </c>
      <c r="B498" s="84" t="s">
        <v>742</v>
      </c>
      <c r="C498" s="85">
        <v>85044.6</v>
      </c>
      <c r="D498" s="85">
        <v>33992.400000000001</v>
      </c>
      <c r="E498" s="85">
        <v>79088.800000000003</v>
      </c>
      <c r="F498" s="85">
        <v>176024.4</v>
      </c>
      <c r="G498" s="86">
        <v>91947</v>
      </c>
    </row>
    <row r="499" spans="1:7" ht="13.5" thickBot="1">
      <c r="A499" s="146"/>
      <c r="B499" s="84" t="s">
        <v>743</v>
      </c>
      <c r="C499" s="86">
        <v>1300</v>
      </c>
      <c r="D499" s="85">
        <v>0.1</v>
      </c>
      <c r="E499" s="85">
        <v>18067.099999999999</v>
      </c>
      <c r="F499" s="86">
        <v>2200</v>
      </c>
      <c r="G499" s="85">
        <v>440.8</v>
      </c>
    </row>
    <row r="500" spans="1:7" ht="13.5" thickBot="1">
      <c r="A500" s="146"/>
      <c r="B500" s="84" t="s">
        <v>744</v>
      </c>
      <c r="C500" s="87"/>
      <c r="D500" s="87"/>
      <c r="E500" s="85">
        <v>3791.4</v>
      </c>
      <c r="F500" s="85">
        <v>7340.8</v>
      </c>
      <c r="G500" s="85">
        <v>7843.1</v>
      </c>
    </row>
    <row r="501" spans="1:7" ht="13.5" thickBot="1">
      <c r="A501" s="146"/>
      <c r="B501" s="84" t="s">
        <v>745</v>
      </c>
      <c r="C501" s="85">
        <v>5391.3</v>
      </c>
      <c r="D501" s="85">
        <v>27219.1</v>
      </c>
      <c r="E501" s="87"/>
      <c r="F501" s="85">
        <v>42164.3</v>
      </c>
      <c r="G501" s="85">
        <v>4356.3999999999996</v>
      </c>
    </row>
    <row r="502" spans="1:7" ht="13.5" thickBot="1">
      <c r="A502" s="146"/>
      <c r="B502" s="84" t="s">
        <v>746</v>
      </c>
      <c r="C502" s="85">
        <v>166.7</v>
      </c>
      <c r="D502" s="87"/>
      <c r="E502" s="85">
        <v>7375.7</v>
      </c>
      <c r="F502" s="85">
        <v>3190.1</v>
      </c>
      <c r="G502" s="85">
        <v>56225.9</v>
      </c>
    </row>
    <row r="503" spans="1:7" ht="13.5" thickBot="1">
      <c r="A503" s="89" t="s">
        <v>280</v>
      </c>
      <c r="B503" s="84"/>
      <c r="C503" s="85">
        <f>SUM(C498:C502)</f>
        <v>91902.6</v>
      </c>
      <c r="D503" s="85">
        <f t="shared" ref="D503:G503" si="32">SUM(D498:D502)</f>
        <v>61211.6</v>
      </c>
      <c r="E503" s="85">
        <f t="shared" si="32"/>
        <v>108322.99999999999</v>
      </c>
      <c r="F503" s="85">
        <f t="shared" si="32"/>
        <v>230919.6</v>
      </c>
      <c r="G503" s="85">
        <f t="shared" si="32"/>
        <v>160813.20000000001</v>
      </c>
    </row>
    <row r="504" spans="1:7" ht="13.5" thickBot="1">
      <c r="A504" s="147" t="s">
        <v>29</v>
      </c>
      <c r="B504" s="84" t="s">
        <v>747</v>
      </c>
      <c r="C504" s="87"/>
      <c r="D504" s="87"/>
      <c r="E504" s="87"/>
      <c r="F504" s="86">
        <v>254</v>
      </c>
      <c r="G504" s="86">
        <v>0</v>
      </c>
    </row>
    <row r="505" spans="1:7" ht="13.5" thickBot="1">
      <c r="A505" s="148"/>
      <c r="B505" s="84" t="s">
        <v>748</v>
      </c>
      <c r="C505" s="87"/>
      <c r="D505" s="87"/>
      <c r="E505" s="87"/>
      <c r="F505" s="85">
        <v>35.799999999999997</v>
      </c>
      <c r="G505" s="86">
        <v>1000</v>
      </c>
    </row>
    <row r="506" spans="1:7" ht="13.5" thickBot="1">
      <c r="A506" s="148"/>
      <c r="B506" s="84" t="s">
        <v>749</v>
      </c>
      <c r="C506" s="87"/>
      <c r="D506" s="87"/>
      <c r="E506" s="87"/>
      <c r="F506" s="87"/>
      <c r="G506" s="85">
        <v>1.5</v>
      </c>
    </row>
    <row r="507" spans="1:7" ht="13.5" thickBot="1">
      <c r="A507" s="148"/>
      <c r="B507" s="84" t="s">
        <v>750</v>
      </c>
      <c r="C507" s="85">
        <v>228.5</v>
      </c>
      <c r="D507" s="85">
        <v>2518.6</v>
      </c>
      <c r="E507" s="85">
        <v>16232.2</v>
      </c>
      <c r="F507" s="85">
        <v>1736.8</v>
      </c>
      <c r="G507" s="86">
        <v>16580</v>
      </c>
    </row>
    <row r="508" spans="1:7" ht="13.5" thickBot="1">
      <c r="A508" s="148"/>
      <c r="B508" s="84" t="s">
        <v>751</v>
      </c>
      <c r="C508" s="87"/>
      <c r="D508" s="87"/>
      <c r="E508" s="87"/>
      <c r="F508" s="87"/>
      <c r="G508" s="86">
        <v>3051</v>
      </c>
    </row>
    <row r="509" spans="1:7" ht="13.5" thickBot="1">
      <c r="A509" s="92" t="s">
        <v>29</v>
      </c>
      <c r="B509" s="84"/>
      <c r="C509" s="87">
        <f>SUM(C504:C508)</f>
        <v>228.5</v>
      </c>
      <c r="D509" s="87">
        <f t="shared" ref="D509:G509" si="33">SUM(D504:D508)</f>
        <v>2518.6</v>
      </c>
      <c r="E509" s="87">
        <f t="shared" si="33"/>
        <v>16232.2</v>
      </c>
      <c r="F509" s="87">
        <f t="shared" si="33"/>
        <v>2026.6</v>
      </c>
      <c r="G509" s="87">
        <f t="shared" si="33"/>
        <v>20632.5</v>
      </c>
    </row>
  </sheetData>
  <mergeCells count="39">
    <mergeCell ref="A475:A485"/>
    <mergeCell ref="A487:A496"/>
    <mergeCell ref="A498:A502"/>
    <mergeCell ref="A504:A508"/>
    <mergeCell ref="A401:A414"/>
    <mergeCell ref="A416:A428"/>
    <mergeCell ref="A430:A447"/>
    <mergeCell ref="A449:A460"/>
    <mergeCell ref="A462:A467"/>
    <mergeCell ref="A469:A473"/>
    <mergeCell ref="A377:A399"/>
    <mergeCell ref="A225:A231"/>
    <mergeCell ref="A233:A249"/>
    <mergeCell ref="A251:A258"/>
    <mergeCell ref="A260:A280"/>
    <mergeCell ref="A282:A296"/>
    <mergeCell ref="A298:A309"/>
    <mergeCell ref="A311:A327"/>
    <mergeCell ref="A329:A337"/>
    <mergeCell ref="A339:A348"/>
    <mergeCell ref="A350:A361"/>
    <mergeCell ref="A363:A375"/>
    <mergeCell ref="A213:A223"/>
    <mergeCell ref="A7:A43"/>
    <mergeCell ref="A45:A58"/>
    <mergeCell ref="A60:A68"/>
    <mergeCell ref="A70:A103"/>
    <mergeCell ref="A105:A131"/>
    <mergeCell ref="A133:A138"/>
    <mergeCell ref="A140:A146"/>
    <mergeCell ref="A148:A173"/>
    <mergeCell ref="A175:A189"/>
    <mergeCell ref="A191:A200"/>
    <mergeCell ref="A202:A211"/>
    <mergeCell ref="A1:G1"/>
    <mergeCell ref="A2:G2"/>
    <mergeCell ref="A3:G3"/>
    <mergeCell ref="A4:G4"/>
    <mergeCell ref="A5:B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1:I37"/>
  <sheetViews>
    <sheetView workbookViewId="0">
      <selection activeCell="H4" sqref="H4:H37"/>
    </sheetView>
  </sheetViews>
  <sheetFormatPr defaultRowHeight="15"/>
  <cols>
    <col min="3" max="3" width="19.42578125" bestFit="1" customWidth="1"/>
    <col min="4" max="4" width="19.42578125" customWidth="1"/>
    <col min="5" max="9" width="9.140625" style="1"/>
  </cols>
  <sheetData>
    <row r="1" spans="2:9">
      <c r="C1" t="s">
        <v>47</v>
      </c>
    </row>
    <row r="2" spans="2:9">
      <c r="C2" t="s">
        <v>48</v>
      </c>
    </row>
    <row r="3" spans="2:9">
      <c r="D3">
        <v>2011</v>
      </c>
      <c r="E3" s="5">
        <v>2012</v>
      </c>
      <c r="F3" s="5">
        <v>2013</v>
      </c>
      <c r="G3" s="5">
        <v>2014</v>
      </c>
      <c r="H3" s="5">
        <v>2015</v>
      </c>
      <c r="I3" s="5">
        <v>2016</v>
      </c>
    </row>
    <row r="4" spans="2:9">
      <c r="B4">
        <v>1</v>
      </c>
      <c r="C4" t="s">
        <v>0</v>
      </c>
      <c r="D4" s="1">
        <v>104874</v>
      </c>
      <c r="E4" s="1">
        <v>108915</v>
      </c>
      <c r="F4" s="1">
        <v>111756</v>
      </c>
      <c r="G4" s="1">
        <v>113490</v>
      </c>
      <c r="H4" s="1">
        <v>112661</v>
      </c>
      <c r="I4" s="1">
        <v>116387</v>
      </c>
    </row>
    <row r="5" spans="2:9">
      <c r="B5">
        <v>2</v>
      </c>
      <c r="C5" t="s">
        <v>1</v>
      </c>
      <c r="D5" s="1">
        <v>353148</v>
      </c>
      <c r="E5" s="1">
        <v>375924</v>
      </c>
      <c r="F5" s="1">
        <v>398727</v>
      </c>
      <c r="G5" s="1">
        <v>419573</v>
      </c>
      <c r="H5" s="1">
        <v>440956</v>
      </c>
      <c r="I5" s="1">
        <v>463775</v>
      </c>
    </row>
    <row r="6" spans="2:9">
      <c r="B6">
        <v>3</v>
      </c>
      <c r="C6" t="s">
        <v>2</v>
      </c>
      <c r="D6" s="1">
        <v>111679</v>
      </c>
      <c r="E6" s="1">
        <v>118724</v>
      </c>
      <c r="F6" s="1">
        <v>125941</v>
      </c>
      <c r="G6" s="1">
        <v>133341</v>
      </c>
      <c r="H6" s="1">
        <v>140705</v>
      </c>
      <c r="I6" s="1">
        <v>148111</v>
      </c>
    </row>
    <row r="7" spans="2:9">
      <c r="B7">
        <v>4</v>
      </c>
      <c r="C7" t="s">
        <v>3</v>
      </c>
      <c r="D7" s="1">
        <v>410216</v>
      </c>
      <c r="E7" s="1">
        <v>425626</v>
      </c>
      <c r="F7" s="1">
        <v>436188</v>
      </c>
      <c r="G7" s="1">
        <v>447987</v>
      </c>
      <c r="H7" s="1">
        <v>448992</v>
      </c>
      <c r="I7" s="1">
        <v>458998</v>
      </c>
    </row>
    <row r="8" spans="2:9">
      <c r="B8">
        <v>5</v>
      </c>
      <c r="C8" t="s">
        <v>4</v>
      </c>
      <c r="D8" s="1">
        <v>97741</v>
      </c>
      <c r="E8" s="1">
        <v>104615</v>
      </c>
      <c r="F8" s="1">
        <v>111766</v>
      </c>
      <c r="G8" s="1">
        <v>119991</v>
      </c>
      <c r="H8" s="1">
        <v>125036</v>
      </c>
      <c r="I8" s="1">
        <v>130500</v>
      </c>
    </row>
    <row r="9" spans="2:9">
      <c r="B9">
        <v>6</v>
      </c>
      <c r="C9" t="s">
        <v>5</v>
      </c>
      <c r="D9" s="1">
        <v>206361</v>
      </c>
      <c r="E9" s="1">
        <v>220459</v>
      </c>
      <c r="F9" s="1">
        <v>232175</v>
      </c>
      <c r="G9" s="1">
        <v>243298</v>
      </c>
      <c r="H9" s="1">
        <v>254045</v>
      </c>
      <c r="I9" s="1">
        <v>266815</v>
      </c>
    </row>
    <row r="10" spans="2:9">
      <c r="B10">
        <v>7</v>
      </c>
      <c r="C10" t="s">
        <v>6</v>
      </c>
      <c r="D10" s="1">
        <v>30295</v>
      </c>
      <c r="E10" s="1">
        <v>32363</v>
      </c>
      <c r="F10" s="1">
        <v>34326</v>
      </c>
      <c r="G10" s="1">
        <v>36207</v>
      </c>
      <c r="H10" s="1">
        <v>38066</v>
      </c>
      <c r="I10" s="1">
        <v>40083</v>
      </c>
    </row>
    <row r="11" spans="2:9">
      <c r="B11">
        <v>8</v>
      </c>
      <c r="C11" t="s">
        <v>7</v>
      </c>
      <c r="D11" s="1">
        <v>160438</v>
      </c>
      <c r="E11" s="1">
        <v>170769</v>
      </c>
      <c r="F11" s="1">
        <v>180620</v>
      </c>
      <c r="G11" s="1">
        <v>189797</v>
      </c>
      <c r="H11" s="1">
        <v>199536</v>
      </c>
      <c r="I11" s="1">
        <v>209807</v>
      </c>
    </row>
    <row r="12" spans="2:9">
      <c r="B12">
        <v>9</v>
      </c>
      <c r="C12" t="s">
        <v>8</v>
      </c>
      <c r="D12" s="1">
        <v>38014</v>
      </c>
      <c r="E12" s="1">
        <v>40105</v>
      </c>
      <c r="F12" s="1">
        <v>42191</v>
      </c>
      <c r="G12" s="1">
        <v>44159</v>
      </c>
      <c r="H12" s="1">
        <v>45961</v>
      </c>
      <c r="I12" s="1">
        <v>47853</v>
      </c>
    </row>
    <row r="13" spans="2:9">
      <c r="B13">
        <v>10</v>
      </c>
      <c r="C13" t="s">
        <v>9</v>
      </c>
      <c r="D13" s="1">
        <v>118961</v>
      </c>
      <c r="E13" s="1">
        <v>128035</v>
      </c>
      <c r="F13" s="1">
        <v>137264</v>
      </c>
      <c r="G13" s="1">
        <v>146325</v>
      </c>
      <c r="H13" s="1">
        <v>155113</v>
      </c>
      <c r="I13" s="1">
        <v>162923</v>
      </c>
    </row>
    <row r="14" spans="2:9">
      <c r="B14">
        <v>11</v>
      </c>
      <c r="C14" t="s">
        <v>10</v>
      </c>
      <c r="D14" s="1">
        <v>1147558</v>
      </c>
      <c r="E14" s="1">
        <v>1222528</v>
      </c>
      <c r="F14" s="1">
        <v>1296695</v>
      </c>
      <c r="G14" s="1">
        <v>1373389</v>
      </c>
      <c r="H14" s="1">
        <v>1454348</v>
      </c>
      <c r="I14" s="1">
        <v>1539377</v>
      </c>
    </row>
    <row r="15" spans="2:9">
      <c r="B15">
        <v>12</v>
      </c>
      <c r="C15" t="s">
        <v>11</v>
      </c>
      <c r="D15" s="1">
        <v>965622</v>
      </c>
      <c r="E15" s="1">
        <v>1028410</v>
      </c>
      <c r="F15" s="1">
        <v>1093544</v>
      </c>
      <c r="G15" s="1">
        <v>1149216</v>
      </c>
      <c r="H15" s="1">
        <v>1207083</v>
      </c>
      <c r="I15" s="1">
        <v>1275546</v>
      </c>
    </row>
    <row r="16" spans="2:9">
      <c r="B16">
        <v>13</v>
      </c>
      <c r="C16" t="s">
        <v>12</v>
      </c>
      <c r="D16" s="1">
        <v>656268</v>
      </c>
      <c r="E16" s="1">
        <v>691343</v>
      </c>
      <c r="F16" s="1">
        <v>726655</v>
      </c>
      <c r="G16" s="1">
        <v>764959</v>
      </c>
      <c r="H16" s="1">
        <v>806775</v>
      </c>
      <c r="I16" s="1">
        <v>849384</v>
      </c>
    </row>
    <row r="17" spans="2:9">
      <c r="B17">
        <v>14</v>
      </c>
      <c r="C17" t="s">
        <v>13</v>
      </c>
      <c r="D17" s="1">
        <v>68050</v>
      </c>
      <c r="E17" s="1">
        <v>71702</v>
      </c>
      <c r="F17" s="1">
        <v>75627</v>
      </c>
      <c r="G17" s="1">
        <v>79536</v>
      </c>
      <c r="H17" s="1">
        <v>83474</v>
      </c>
      <c r="I17" s="1">
        <v>87688</v>
      </c>
    </row>
    <row r="18" spans="2:9">
      <c r="B18">
        <v>15</v>
      </c>
      <c r="C18" t="s">
        <v>14</v>
      </c>
      <c r="D18" s="1">
        <v>1054402</v>
      </c>
      <c r="E18" s="1">
        <v>1124465</v>
      </c>
      <c r="F18" s="1">
        <v>1192790</v>
      </c>
      <c r="G18" s="1">
        <v>1262684</v>
      </c>
      <c r="H18" s="1">
        <v>1331395</v>
      </c>
      <c r="I18" s="1">
        <v>1405236</v>
      </c>
    </row>
    <row r="19" spans="2:9">
      <c r="B19">
        <v>16</v>
      </c>
      <c r="C19" t="s">
        <v>15</v>
      </c>
      <c r="D19" s="1">
        <v>290546</v>
      </c>
      <c r="E19" s="1">
        <v>310386</v>
      </c>
      <c r="F19" s="1">
        <v>331099</v>
      </c>
      <c r="G19" s="1">
        <v>349351</v>
      </c>
      <c r="H19" s="1">
        <v>368217</v>
      </c>
      <c r="I19" s="1">
        <v>387595</v>
      </c>
    </row>
    <row r="20" spans="2:9">
      <c r="B20">
        <v>17</v>
      </c>
      <c r="C20" t="s">
        <v>16</v>
      </c>
      <c r="D20" s="1">
        <v>99992</v>
      </c>
      <c r="E20" s="1">
        <v>106951</v>
      </c>
      <c r="F20" s="1">
        <v>114104</v>
      </c>
      <c r="G20" s="1">
        <v>121788</v>
      </c>
      <c r="H20" s="1">
        <v>129131</v>
      </c>
      <c r="I20" s="1">
        <v>137193</v>
      </c>
    </row>
    <row r="21" spans="2:9">
      <c r="B21">
        <v>18</v>
      </c>
      <c r="C21" t="s">
        <v>17</v>
      </c>
      <c r="D21" s="1">
        <v>67379</v>
      </c>
      <c r="E21" s="1">
        <v>66341</v>
      </c>
      <c r="F21" s="1">
        <v>69767</v>
      </c>
      <c r="G21" s="1">
        <v>73373</v>
      </c>
      <c r="H21" s="1">
        <v>89345</v>
      </c>
      <c r="I21" s="1">
        <v>94548</v>
      </c>
    </row>
    <row r="22" spans="2:9">
      <c r="B22">
        <v>19</v>
      </c>
      <c r="C22" t="s">
        <v>18</v>
      </c>
      <c r="D22" s="1">
        <v>46334</v>
      </c>
      <c r="E22" s="1">
        <v>48863</v>
      </c>
      <c r="F22" s="1">
        <v>51505</v>
      </c>
      <c r="G22" s="1">
        <v>54108</v>
      </c>
      <c r="H22" s="1">
        <v>56832</v>
      </c>
      <c r="I22" s="1">
        <v>59776</v>
      </c>
    </row>
    <row r="23" spans="2:9">
      <c r="B23">
        <v>20</v>
      </c>
      <c r="C23" t="s">
        <v>19</v>
      </c>
      <c r="D23" s="1">
        <v>90798</v>
      </c>
      <c r="E23" s="1">
        <v>96162</v>
      </c>
      <c r="F23" s="1">
        <v>101980</v>
      </c>
      <c r="G23" s="1">
        <v>107115</v>
      </c>
      <c r="H23" s="1">
        <v>112325</v>
      </c>
      <c r="I23" s="1">
        <v>118185</v>
      </c>
    </row>
    <row r="24" spans="2:9">
      <c r="B24">
        <v>21</v>
      </c>
      <c r="C24" t="s">
        <v>20</v>
      </c>
      <c r="D24" s="1">
        <v>60493</v>
      </c>
      <c r="E24" s="1">
        <v>64649</v>
      </c>
      <c r="F24" s="1">
        <v>69441</v>
      </c>
      <c r="G24" s="1">
        <v>73725</v>
      </c>
      <c r="H24" s="1">
        <v>78891</v>
      </c>
      <c r="I24" s="1">
        <v>83909</v>
      </c>
    </row>
    <row r="25" spans="2:9">
      <c r="B25">
        <v>22</v>
      </c>
      <c r="C25" t="s">
        <v>21</v>
      </c>
      <c r="D25" s="1">
        <v>91252</v>
      </c>
      <c r="E25" s="1">
        <v>96698</v>
      </c>
      <c r="F25" s="1">
        <v>101851</v>
      </c>
      <c r="G25" s="1">
        <v>106779</v>
      </c>
      <c r="H25" s="1">
        <v>110868</v>
      </c>
      <c r="I25" s="1">
        <v>115728</v>
      </c>
    </row>
    <row r="26" spans="2:9">
      <c r="B26">
        <v>23</v>
      </c>
      <c r="C26" t="s">
        <v>22</v>
      </c>
      <c r="D26" s="1">
        <v>445264</v>
      </c>
      <c r="E26" s="1">
        <v>469646</v>
      </c>
      <c r="F26" s="1">
        <v>438533</v>
      </c>
      <c r="G26" s="1">
        <v>466029</v>
      </c>
      <c r="H26" s="1">
        <v>440648</v>
      </c>
      <c r="I26" s="1">
        <v>438977</v>
      </c>
    </row>
    <row r="27" spans="2:9">
      <c r="B27">
        <v>24</v>
      </c>
      <c r="C27" t="s">
        <v>23</v>
      </c>
      <c r="D27" s="1"/>
      <c r="F27" s="1">
        <v>44092</v>
      </c>
      <c r="G27" s="1">
        <v>47696</v>
      </c>
      <c r="H27" s="1">
        <v>49316</v>
      </c>
      <c r="I27" s="1">
        <v>51165</v>
      </c>
    </row>
    <row r="28" spans="2:9">
      <c r="B28">
        <v>25</v>
      </c>
      <c r="C28" t="s">
        <v>24</v>
      </c>
      <c r="D28" s="1">
        <v>54911</v>
      </c>
      <c r="E28" s="1">
        <v>58678</v>
      </c>
      <c r="F28" s="1">
        <v>62422</v>
      </c>
      <c r="G28" s="1">
        <v>66361</v>
      </c>
      <c r="H28" s="1">
        <v>70425</v>
      </c>
      <c r="I28" s="1">
        <v>74771</v>
      </c>
    </row>
    <row r="29" spans="2:9">
      <c r="B29">
        <v>26</v>
      </c>
      <c r="C29" t="s">
        <v>25</v>
      </c>
      <c r="D29" s="1">
        <v>56834</v>
      </c>
      <c r="E29" s="1">
        <v>62250</v>
      </c>
      <c r="F29" s="1">
        <v>68219</v>
      </c>
      <c r="G29" s="1">
        <v>71678</v>
      </c>
      <c r="H29" s="1">
        <v>82803</v>
      </c>
      <c r="I29" s="1">
        <v>91071</v>
      </c>
    </row>
    <row r="30" spans="2:9">
      <c r="B30">
        <v>27</v>
      </c>
      <c r="C30" t="s">
        <v>26</v>
      </c>
      <c r="D30" s="1">
        <v>185708</v>
      </c>
      <c r="E30" s="1">
        <v>202185</v>
      </c>
      <c r="F30" s="1">
        <v>217589</v>
      </c>
      <c r="G30" s="1">
        <v>233988</v>
      </c>
      <c r="H30" s="1">
        <v>250758</v>
      </c>
      <c r="I30" s="1">
        <v>269339</v>
      </c>
    </row>
    <row r="31" spans="2:9">
      <c r="B31">
        <v>28</v>
      </c>
      <c r="C31" t="s">
        <v>27</v>
      </c>
      <c r="D31" s="1">
        <v>53547</v>
      </c>
      <c r="E31" s="1">
        <v>59785</v>
      </c>
      <c r="F31" s="1">
        <v>64269</v>
      </c>
      <c r="G31" s="1">
        <v>68292</v>
      </c>
      <c r="H31" s="1">
        <v>72991</v>
      </c>
      <c r="I31" s="1">
        <v>77740</v>
      </c>
    </row>
    <row r="32" spans="2:9">
      <c r="B32">
        <v>29</v>
      </c>
      <c r="C32" t="s">
        <v>28</v>
      </c>
      <c r="D32" s="1">
        <v>16669</v>
      </c>
      <c r="E32" s="1">
        <v>17987</v>
      </c>
      <c r="F32" s="1">
        <v>19368</v>
      </c>
      <c r="G32" s="1">
        <v>20776</v>
      </c>
      <c r="H32" s="1">
        <v>22069</v>
      </c>
      <c r="I32" s="1">
        <v>23507</v>
      </c>
    </row>
    <row r="33" spans="2:9">
      <c r="B33">
        <v>30</v>
      </c>
      <c r="C33" t="s">
        <v>29</v>
      </c>
      <c r="D33" s="1">
        <v>19028</v>
      </c>
      <c r="E33" s="1">
        <v>20787</v>
      </c>
      <c r="F33" s="1">
        <v>22227</v>
      </c>
      <c r="G33" s="1">
        <v>24196</v>
      </c>
      <c r="H33" s="1">
        <v>25984</v>
      </c>
      <c r="I33" s="1">
        <v>27550</v>
      </c>
    </row>
    <row r="34" spans="2:9">
      <c r="B34">
        <v>31</v>
      </c>
      <c r="C34" t="s">
        <v>30</v>
      </c>
      <c r="D34" s="1">
        <v>19597</v>
      </c>
      <c r="E34" s="1">
        <v>21000</v>
      </c>
      <c r="F34" s="1">
        <v>22101</v>
      </c>
      <c r="G34" s="1">
        <v>23568</v>
      </c>
      <c r="H34" s="1">
        <v>24859</v>
      </c>
      <c r="I34" s="1">
        <v>26291</v>
      </c>
    </row>
    <row r="35" spans="2:9">
      <c r="B35">
        <v>32</v>
      </c>
      <c r="C35" t="s">
        <v>31</v>
      </c>
      <c r="D35" s="1">
        <v>16002</v>
      </c>
      <c r="E35" s="1">
        <v>17120</v>
      </c>
      <c r="F35" s="1">
        <v>18209</v>
      </c>
      <c r="G35" s="1">
        <v>19209</v>
      </c>
      <c r="H35" s="1">
        <v>20381</v>
      </c>
      <c r="I35" s="1">
        <v>21556</v>
      </c>
    </row>
    <row r="36" spans="2:9">
      <c r="B36">
        <v>33</v>
      </c>
      <c r="C36" t="s">
        <v>32</v>
      </c>
      <c r="D36" s="1">
        <v>42867</v>
      </c>
      <c r="E36" s="1">
        <v>44423</v>
      </c>
      <c r="F36" s="1">
        <v>48079</v>
      </c>
      <c r="G36" s="1">
        <v>50544</v>
      </c>
      <c r="H36" s="1">
        <v>52907</v>
      </c>
      <c r="I36" s="1">
        <v>55158</v>
      </c>
    </row>
    <row r="37" spans="2:9">
      <c r="B37">
        <v>34</v>
      </c>
      <c r="C37" t="s">
        <v>33</v>
      </c>
      <c r="D37" s="1">
        <v>106067</v>
      </c>
      <c r="E37" s="1">
        <v>107891</v>
      </c>
      <c r="F37" s="1">
        <v>117119</v>
      </c>
      <c r="G37" s="1">
        <v>121391</v>
      </c>
      <c r="H37" s="1">
        <v>130460</v>
      </c>
      <c r="I37" s="1">
        <v>142476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E3" sqref="E3:E36"/>
    </sheetView>
  </sheetViews>
  <sheetFormatPr defaultColWidth="9" defaultRowHeight="15"/>
  <cols>
    <col min="1" max="1" width="19.85546875" style="105" customWidth="1"/>
    <col min="2" max="7" width="15.28515625" style="108" customWidth="1"/>
    <col min="8" max="256" width="10" style="105" customWidth="1"/>
    <col min="257" max="16384" width="9" style="105"/>
  </cols>
  <sheetData>
    <row r="1" spans="1:7">
      <c r="A1" s="105" t="s">
        <v>150</v>
      </c>
      <c r="B1" s="108" t="s">
        <v>961</v>
      </c>
    </row>
    <row r="2" spans="1:7">
      <c r="B2" s="108">
        <v>2011</v>
      </c>
      <c r="C2" s="108">
        <v>2012</v>
      </c>
      <c r="D2" s="108">
        <v>2013</v>
      </c>
      <c r="E2" s="108">
        <v>2014</v>
      </c>
      <c r="F2" s="108">
        <v>2015</v>
      </c>
      <c r="G2" s="108">
        <v>2016</v>
      </c>
    </row>
    <row r="3" spans="1:7">
      <c r="A3" s="105" t="s">
        <v>0</v>
      </c>
      <c r="B3" s="108">
        <v>4619000</v>
      </c>
      <c r="C3" s="108">
        <v>4715100</v>
      </c>
      <c r="D3" s="108">
        <v>4811100</v>
      </c>
      <c r="E3" s="108">
        <v>4906800</v>
      </c>
      <c r="F3" s="108">
        <v>5002000</v>
      </c>
      <c r="G3" s="108">
        <v>5096200</v>
      </c>
    </row>
    <row r="4" spans="1:7">
      <c r="A4" s="105" t="s">
        <v>1</v>
      </c>
      <c r="B4" s="108">
        <v>13220900</v>
      </c>
      <c r="C4" s="108">
        <v>13408200</v>
      </c>
      <c r="D4" s="108">
        <v>13590300</v>
      </c>
      <c r="E4" s="108">
        <v>13766900</v>
      </c>
      <c r="F4" s="108">
        <v>13937800</v>
      </c>
      <c r="G4" s="108">
        <v>14102900</v>
      </c>
    </row>
    <row r="5" spans="1:7">
      <c r="A5" s="105" t="s">
        <v>2</v>
      </c>
      <c r="B5" s="108">
        <v>4933100</v>
      </c>
      <c r="C5" s="108">
        <v>5000200</v>
      </c>
      <c r="D5" s="108">
        <v>5066500</v>
      </c>
      <c r="E5" s="108">
        <v>5131900</v>
      </c>
      <c r="F5" s="108">
        <v>5196300</v>
      </c>
      <c r="G5" s="108">
        <v>5259500</v>
      </c>
    </row>
    <row r="6" spans="1:7">
      <c r="A6" s="105" t="s">
        <v>3</v>
      </c>
      <c r="B6" s="108">
        <v>5726200</v>
      </c>
      <c r="C6" s="108">
        <v>5879100</v>
      </c>
      <c r="D6" s="108">
        <v>6033300</v>
      </c>
      <c r="E6" s="108">
        <v>6188400</v>
      </c>
      <c r="F6" s="108">
        <v>6344400</v>
      </c>
      <c r="G6" s="108">
        <v>6501000</v>
      </c>
    </row>
    <row r="7" spans="1:7">
      <c r="A7" s="105" t="s">
        <v>4</v>
      </c>
      <c r="B7" s="108">
        <v>3167600</v>
      </c>
      <c r="C7" s="108">
        <v>3227100</v>
      </c>
      <c r="D7" s="108">
        <v>3286100</v>
      </c>
      <c r="E7" s="108">
        <v>3344400</v>
      </c>
      <c r="F7" s="108">
        <v>3402100</v>
      </c>
      <c r="G7" s="108">
        <v>3458900</v>
      </c>
    </row>
    <row r="8" spans="1:7">
      <c r="A8" s="105" t="s">
        <v>5</v>
      </c>
      <c r="B8" s="108">
        <v>7598500</v>
      </c>
      <c r="C8" s="108">
        <v>7714300</v>
      </c>
      <c r="D8" s="108">
        <v>7828700</v>
      </c>
      <c r="E8" s="108">
        <v>7941500</v>
      </c>
      <c r="F8" s="108">
        <v>8052300</v>
      </c>
      <c r="G8" s="108">
        <v>8160900</v>
      </c>
    </row>
    <row r="9" spans="1:7">
      <c r="A9" s="105" t="s">
        <v>6</v>
      </c>
      <c r="B9" s="108">
        <v>1753000</v>
      </c>
      <c r="C9" s="108">
        <v>1783700</v>
      </c>
      <c r="D9" s="108">
        <v>1814400</v>
      </c>
      <c r="E9" s="108">
        <v>1844800</v>
      </c>
      <c r="F9" s="108">
        <v>1874900</v>
      </c>
      <c r="G9" s="108">
        <v>1904800</v>
      </c>
    </row>
    <row r="10" spans="1:7">
      <c r="A10" s="105" t="s">
        <v>7</v>
      </c>
      <c r="B10" s="108">
        <v>7735900</v>
      </c>
      <c r="C10" s="108">
        <v>7835300</v>
      </c>
      <c r="D10" s="108">
        <v>7932100</v>
      </c>
      <c r="E10" s="108">
        <v>8026200</v>
      </c>
      <c r="F10" s="108">
        <v>8117300</v>
      </c>
      <c r="G10" s="108">
        <v>8205100</v>
      </c>
    </row>
    <row r="11" spans="1:7">
      <c r="A11" s="105" t="s">
        <v>960</v>
      </c>
      <c r="B11" s="108">
        <v>1258200</v>
      </c>
      <c r="C11" s="108">
        <v>1286600</v>
      </c>
      <c r="D11" s="108">
        <v>1315100</v>
      </c>
      <c r="E11" s="108">
        <v>1343900</v>
      </c>
      <c r="F11" s="108">
        <v>1372800</v>
      </c>
      <c r="G11" s="108">
        <v>1401800</v>
      </c>
    </row>
    <row r="12" spans="1:7">
      <c r="A12" s="105" t="s">
        <v>182</v>
      </c>
      <c r="B12" s="108">
        <v>1748800</v>
      </c>
      <c r="C12" s="108">
        <v>1805100</v>
      </c>
      <c r="D12" s="108">
        <v>1861400</v>
      </c>
      <c r="E12" s="108">
        <v>1917400</v>
      </c>
      <c r="F12" s="108">
        <v>1973000</v>
      </c>
      <c r="G12" s="108">
        <v>2028200</v>
      </c>
    </row>
    <row r="13" spans="1:7">
      <c r="A13" s="105" t="s">
        <v>10</v>
      </c>
      <c r="B13" s="108">
        <v>9752100</v>
      </c>
      <c r="C13" s="108">
        <v>9862100</v>
      </c>
      <c r="D13" s="108">
        <v>9969900</v>
      </c>
      <c r="E13" s="108">
        <v>10075300</v>
      </c>
      <c r="F13" s="108">
        <v>10177900</v>
      </c>
      <c r="G13" s="108">
        <v>10277600</v>
      </c>
    </row>
    <row r="14" spans="1:7">
      <c r="A14" s="105" t="s">
        <v>11</v>
      </c>
      <c r="B14" s="108">
        <v>43938800</v>
      </c>
      <c r="C14" s="108">
        <v>44643500</v>
      </c>
      <c r="D14" s="108">
        <v>45340800</v>
      </c>
      <c r="E14" s="108">
        <v>46029600</v>
      </c>
      <c r="F14" s="108">
        <v>46709600</v>
      </c>
      <c r="G14" s="108">
        <v>47379400</v>
      </c>
    </row>
    <row r="15" spans="1:7">
      <c r="A15" s="105" t="s">
        <v>192</v>
      </c>
      <c r="B15" s="108">
        <v>32725400</v>
      </c>
      <c r="C15" s="108">
        <v>32998699.999999996</v>
      </c>
      <c r="D15" s="108">
        <v>33264300.000000004</v>
      </c>
      <c r="E15" s="108">
        <v>33522699.999999996</v>
      </c>
      <c r="F15" s="108">
        <v>33774100</v>
      </c>
      <c r="G15" s="108">
        <v>34019100</v>
      </c>
    </row>
    <row r="16" spans="1:7">
      <c r="A16" s="105" t="s">
        <v>196</v>
      </c>
      <c r="B16" s="108">
        <v>3510000</v>
      </c>
      <c r="C16" s="108">
        <v>3552500</v>
      </c>
      <c r="D16" s="108">
        <v>3594900</v>
      </c>
      <c r="E16" s="108">
        <v>3637100</v>
      </c>
      <c r="F16" s="108">
        <v>3679200</v>
      </c>
      <c r="G16" s="108">
        <v>3720900</v>
      </c>
    </row>
    <row r="17" spans="1:7">
      <c r="A17" s="105" t="s">
        <v>200</v>
      </c>
      <c r="B17" s="108">
        <v>37840700</v>
      </c>
      <c r="C17" s="108">
        <v>38106600</v>
      </c>
      <c r="D17" s="108">
        <v>38363200</v>
      </c>
      <c r="E17" s="108">
        <v>38610200</v>
      </c>
      <c r="F17" s="108">
        <v>38847600</v>
      </c>
      <c r="G17" s="108">
        <v>39075300</v>
      </c>
    </row>
    <row r="18" spans="1:7">
      <c r="A18" s="105" t="s">
        <v>15</v>
      </c>
      <c r="B18" s="108">
        <v>10943800</v>
      </c>
      <c r="C18" s="108">
        <v>11198600</v>
      </c>
      <c r="D18" s="108">
        <v>11452500</v>
      </c>
      <c r="E18" s="108">
        <v>11704900</v>
      </c>
      <c r="F18" s="108">
        <v>11955200</v>
      </c>
      <c r="G18" s="108">
        <v>12203100</v>
      </c>
    </row>
    <row r="19" spans="1:7">
      <c r="A19" s="105" t="s">
        <v>16</v>
      </c>
      <c r="B19" s="108">
        <v>3957600</v>
      </c>
      <c r="C19" s="108">
        <v>4007200</v>
      </c>
      <c r="D19" s="108">
        <v>4056300</v>
      </c>
      <c r="E19" s="108">
        <v>4104899.9999999995</v>
      </c>
      <c r="F19" s="108">
        <v>4152800</v>
      </c>
      <c r="G19" s="108">
        <v>4200100</v>
      </c>
    </row>
    <row r="20" spans="1:7">
      <c r="A20" s="105" t="s">
        <v>210</v>
      </c>
      <c r="B20" s="108">
        <v>4581600</v>
      </c>
      <c r="C20" s="108">
        <v>4646800</v>
      </c>
      <c r="D20" s="108">
        <v>4710800</v>
      </c>
      <c r="E20" s="108">
        <v>4773800</v>
      </c>
      <c r="F20" s="108">
        <v>4835600</v>
      </c>
      <c r="G20" s="108">
        <v>4896200</v>
      </c>
    </row>
    <row r="21" spans="1:7">
      <c r="A21" s="105" t="s">
        <v>214</v>
      </c>
      <c r="B21" s="108">
        <v>4788600</v>
      </c>
      <c r="C21" s="108">
        <v>4871200</v>
      </c>
      <c r="D21" s="108">
        <v>4954000</v>
      </c>
      <c r="E21" s="108">
        <v>5036900</v>
      </c>
      <c r="F21" s="108">
        <v>5120100</v>
      </c>
      <c r="G21" s="108">
        <v>5203500</v>
      </c>
    </row>
    <row r="22" spans="1:7">
      <c r="A22" s="105" t="s">
        <v>19</v>
      </c>
      <c r="B22" s="108">
        <v>4488900</v>
      </c>
      <c r="C22" s="108">
        <v>4565600</v>
      </c>
      <c r="D22" s="108">
        <v>4641400</v>
      </c>
      <c r="E22" s="108">
        <v>4716100</v>
      </c>
      <c r="F22" s="108">
        <v>4789600</v>
      </c>
      <c r="G22" s="108">
        <v>4861700</v>
      </c>
    </row>
    <row r="23" spans="1:7">
      <c r="A23" s="105" t="s">
        <v>20</v>
      </c>
      <c r="B23" s="108">
        <v>2275100</v>
      </c>
      <c r="C23" s="108">
        <v>2329800</v>
      </c>
      <c r="D23" s="108">
        <v>2384700</v>
      </c>
      <c r="E23" s="108">
        <v>2439900</v>
      </c>
      <c r="F23" s="108">
        <v>2495000</v>
      </c>
      <c r="G23" s="108">
        <v>2550200</v>
      </c>
    </row>
    <row r="24" spans="1:7">
      <c r="A24" s="105" t="s">
        <v>21</v>
      </c>
      <c r="B24" s="108">
        <v>3714300</v>
      </c>
      <c r="C24" s="108">
        <v>3785000</v>
      </c>
      <c r="D24" s="108">
        <v>3854500</v>
      </c>
      <c r="E24" s="108">
        <v>3922800</v>
      </c>
      <c r="F24" s="108">
        <v>3989800</v>
      </c>
      <c r="G24" s="108">
        <v>4055500</v>
      </c>
    </row>
    <row r="25" spans="1:7">
      <c r="A25" s="105" t="s">
        <v>22</v>
      </c>
      <c r="B25" s="108">
        <v>3673900</v>
      </c>
      <c r="C25" s="108">
        <v>3772200</v>
      </c>
      <c r="D25" s="108">
        <v>3870800</v>
      </c>
      <c r="E25" s="108">
        <v>3969600</v>
      </c>
      <c r="F25" s="108">
        <v>4068600</v>
      </c>
      <c r="G25" s="108">
        <v>4167600.0000000005</v>
      </c>
    </row>
    <row r="26" spans="1:7">
      <c r="A26" s="105" t="s">
        <v>280</v>
      </c>
      <c r="G26" s="108">
        <v>0</v>
      </c>
    </row>
    <row r="27" spans="1:7">
      <c r="A27" s="105" t="s">
        <v>235</v>
      </c>
      <c r="B27" s="108">
        <v>2305900</v>
      </c>
      <c r="C27" s="108">
        <v>2333500</v>
      </c>
      <c r="D27" s="108">
        <v>2360400</v>
      </c>
      <c r="E27" s="108">
        <v>2386600</v>
      </c>
      <c r="F27" s="108">
        <v>2412100</v>
      </c>
      <c r="G27" s="108">
        <v>2436900</v>
      </c>
    </row>
    <row r="28" spans="1:7">
      <c r="A28" s="105" t="s">
        <v>239</v>
      </c>
      <c r="B28" s="108">
        <v>2692800</v>
      </c>
      <c r="C28" s="108">
        <v>2739300</v>
      </c>
      <c r="D28" s="108">
        <v>2785500</v>
      </c>
      <c r="E28" s="108">
        <v>2831300</v>
      </c>
      <c r="F28" s="108">
        <v>2876700</v>
      </c>
      <c r="G28" s="108">
        <v>2921700</v>
      </c>
    </row>
    <row r="29" spans="1:7">
      <c r="A29" s="105" t="s">
        <v>243</v>
      </c>
      <c r="B29" s="108">
        <v>8156100</v>
      </c>
      <c r="C29" s="108">
        <v>8250000</v>
      </c>
      <c r="D29" s="108">
        <v>8342000</v>
      </c>
      <c r="E29" s="108">
        <v>8432200</v>
      </c>
      <c r="F29" s="108">
        <v>8520300</v>
      </c>
      <c r="G29" s="108">
        <v>8606400</v>
      </c>
    </row>
    <row r="30" spans="1:7">
      <c r="A30" s="105" t="s">
        <v>27</v>
      </c>
      <c r="B30" s="108">
        <v>2294400</v>
      </c>
      <c r="C30" s="108">
        <v>2345500</v>
      </c>
      <c r="D30" s="108">
        <v>2396700</v>
      </c>
      <c r="E30" s="108">
        <v>2448100</v>
      </c>
      <c r="F30" s="108">
        <v>2499500</v>
      </c>
      <c r="G30" s="108">
        <v>2551000</v>
      </c>
    </row>
    <row r="31" spans="1:7">
      <c r="A31" s="105" t="s">
        <v>28</v>
      </c>
      <c r="B31" s="108">
        <v>1062600</v>
      </c>
      <c r="C31" s="108">
        <v>1080300</v>
      </c>
      <c r="D31" s="108">
        <v>1098000</v>
      </c>
      <c r="E31" s="108">
        <v>1115600</v>
      </c>
      <c r="F31" s="108">
        <v>1133200</v>
      </c>
      <c r="G31" s="108">
        <v>1150800</v>
      </c>
    </row>
    <row r="32" spans="1:7">
      <c r="A32" s="105" t="s">
        <v>29</v>
      </c>
      <c r="B32" s="108">
        <v>1187500</v>
      </c>
      <c r="C32" s="108">
        <v>1210700</v>
      </c>
      <c r="D32" s="108">
        <v>1234300</v>
      </c>
      <c r="E32" s="108">
        <v>1258100</v>
      </c>
      <c r="F32" s="108">
        <v>1282200</v>
      </c>
      <c r="G32" s="108">
        <v>1306500</v>
      </c>
    </row>
    <row r="33" spans="1:7">
      <c r="A33" s="105" t="s">
        <v>30</v>
      </c>
      <c r="B33" s="108">
        <v>1570700</v>
      </c>
      <c r="C33" s="108">
        <v>1599500</v>
      </c>
      <c r="D33" s="108">
        <v>1628400</v>
      </c>
      <c r="E33" s="108">
        <v>1657400</v>
      </c>
      <c r="F33" s="108">
        <v>1686500</v>
      </c>
      <c r="G33" s="108">
        <v>1715500</v>
      </c>
    </row>
    <row r="34" spans="1:7">
      <c r="A34" s="105" t="s">
        <v>31</v>
      </c>
      <c r="B34" s="108">
        <v>1067200</v>
      </c>
      <c r="C34" s="108">
        <v>1091100</v>
      </c>
      <c r="D34" s="108">
        <v>1114900</v>
      </c>
      <c r="E34" s="108">
        <v>1138700</v>
      </c>
      <c r="F34" s="108">
        <v>1162300</v>
      </c>
      <c r="G34" s="108">
        <v>1185900</v>
      </c>
    </row>
    <row r="35" spans="1:7">
      <c r="A35" s="105" t="s">
        <v>32</v>
      </c>
      <c r="B35" s="108">
        <v>786000</v>
      </c>
      <c r="C35" s="108">
        <v>807000</v>
      </c>
      <c r="D35" s="108">
        <v>828300</v>
      </c>
      <c r="E35" s="108">
        <v>849800</v>
      </c>
      <c r="F35" s="108">
        <v>871500</v>
      </c>
      <c r="G35" s="108">
        <v>893400</v>
      </c>
    </row>
    <row r="36" spans="1:7">
      <c r="A36" s="105" t="s">
        <v>33</v>
      </c>
      <c r="B36" s="108">
        <v>2915300</v>
      </c>
      <c r="C36" s="108">
        <v>2973800</v>
      </c>
      <c r="D36" s="108">
        <v>3032500</v>
      </c>
      <c r="E36" s="108">
        <v>3091000</v>
      </c>
      <c r="F36" s="108">
        <v>3149400</v>
      </c>
      <c r="G36" s="108">
        <v>3207400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O36"/>
  <sheetViews>
    <sheetView zoomScale="90" zoomScaleNormal="90" workbookViewId="0">
      <selection activeCell="W25" sqref="W25"/>
    </sheetView>
  </sheetViews>
  <sheetFormatPr defaultRowHeight="15"/>
  <cols>
    <col min="2" max="2" width="23" bestFit="1" customWidth="1"/>
    <col min="3" max="3" width="13.7109375" bestFit="1" customWidth="1"/>
    <col min="4" max="4" width="13.42578125" bestFit="1" customWidth="1"/>
    <col min="5" max="5" width="15.7109375" bestFit="1" customWidth="1"/>
    <col min="7" max="7" width="10.5703125" bestFit="1" customWidth="1"/>
    <col min="9" max="9" width="9.7109375" bestFit="1" customWidth="1"/>
    <col min="10" max="10" width="9.5703125" bestFit="1" customWidth="1"/>
    <col min="11" max="11" width="11.85546875" bestFit="1" customWidth="1"/>
    <col min="12" max="12" width="13.42578125" bestFit="1" customWidth="1"/>
    <col min="13" max="13" width="23.140625" bestFit="1" customWidth="1"/>
    <col min="14" max="14" width="12.85546875" bestFit="1" customWidth="1"/>
    <col min="15" max="15" width="22.7109375" bestFit="1" customWidth="1"/>
    <col min="16" max="16" width="23.140625" customWidth="1"/>
    <col min="17" max="17" width="13.42578125" bestFit="1" customWidth="1"/>
    <col min="18" max="18" width="23.140625" customWidth="1"/>
    <col min="20" max="20" width="10.5703125" bestFit="1" customWidth="1"/>
    <col min="22" max="23" width="9.5703125" bestFit="1" customWidth="1"/>
    <col min="24" max="24" width="11.85546875" bestFit="1" customWidth="1"/>
    <col min="25" max="25" width="9.5703125" bestFit="1" customWidth="1"/>
    <col min="26" max="26" width="23.140625" bestFit="1" customWidth="1"/>
    <col min="27" max="27" width="12.85546875" bestFit="1" customWidth="1"/>
    <col min="28" max="28" width="22.7109375" bestFit="1" customWidth="1"/>
    <col min="29" max="29" width="14.140625" bestFit="1" customWidth="1"/>
    <col min="30" max="30" width="13.42578125" bestFit="1" customWidth="1"/>
    <col min="31" max="31" width="15.7109375" bestFit="1" customWidth="1"/>
    <col min="33" max="33" width="11" bestFit="1" customWidth="1"/>
    <col min="34" max="34" width="7.85546875" bestFit="1" customWidth="1"/>
    <col min="35" max="36" width="9.5703125" bestFit="1" customWidth="1"/>
    <col min="37" max="37" width="11.85546875" bestFit="1" customWidth="1"/>
    <col min="38" max="38" width="9.5703125" bestFit="1" customWidth="1"/>
    <col min="39" max="39" width="23.140625" bestFit="1" customWidth="1"/>
    <col min="40" max="40" width="12.85546875" bestFit="1" customWidth="1"/>
    <col min="41" max="41" width="22.7109375" bestFit="1" customWidth="1"/>
    <col min="42" max="42" width="13.7109375" bestFit="1" customWidth="1"/>
    <col min="43" max="43" width="13.42578125" bestFit="1" customWidth="1"/>
    <col min="44" max="44" width="15.7109375" bestFit="1" customWidth="1"/>
    <col min="46" max="46" width="10.5703125" bestFit="1" customWidth="1"/>
    <col min="47" max="47" width="7.85546875" bestFit="1" customWidth="1"/>
    <col min="48" max="49" width="9.5703125" bestFit="1" customWidth="1"/>
    <col min="50" max="50" width="11.85546875" bestFit="1" customWidth="1"/>
    <col min="51" max="51" width="9.5703125" bestFit="1" customWidth="1"/>
    <col min="52" max="52" width="23.140625" bestFit="1" customWidth="1"/>
    <col min="53" max="53" width="12.85546875" bestFit="1" customWidth="1"/>
    <col min="54" max="54" width="22.7109375" bestFit="1" customWidth="1"/>
    <col min="55" max="55" width="14.140625" bestFit="1" customWidth="1"/>
    <col min="56" max="56" width="13.42578125" bestFit="1" customWidth="1"/>
    <col min="57" max="57" width="15.7109375" bestFit="1" customWidth="1"/>
    <col min="59" max="59" width="10.5703125" bestFit="1" customWidth="1"/>
    <col min="60" max="60" width="7.85546875" bestFit="1" customWidth="1"/>
    <col min="61" max="62" width="9.5703125" bestFit="1" customWidth="1"/>
    <col min="63" max="63" width="10.5703125" bestFit="1" customWidth="1"/>
    <col min="64" max="64" width="9.5703125" bestFit="1" customWidth="1"/>
    <col min="65" max="65" width="23.140625" bestFit="1" customWidth="1"/>
    <col min="66" max="66" width="12.85546875" bestFit="1" customWidth="1"/>
    <col min="67" max="67" width="22.7109375" bestFit="1" customWidth="1"/>
    <col min="69" max="69" width="9.85546875" bestFit="1" customWidth="1"/>
    <col min="70" max="74" width="13.28515625" bestFit="1" customWidth="1"/>
  </cols>
  <sheetData>
    <row r="1" spans="1:67">
      <c r="C1" s="167">
        <v>2011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8">
        <v>2012</v>
      </c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9">
        <v>2013</v>
      </c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70">
        <v>2014</v>
      </c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66">
        <v>2015</v>
      </c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6"/>
      <c r="BO1" s="166"/>
    </row>
    <row r="2" spans="1:67">
      <c r="C2" s="121" t="s">
        <v>39</v>
      </c>
      <c r="D2" s="121" t="s">
        <v>40</v>
      </c>
      <c r="E2" s="121" t="s">
        <v>41</v>
      </c>
      <c r="F2" s="112" t="s">
        <v>967</v>
      </c>
      <c r="G2" s="112" t="s">
        <v>968</v>
      </c>
      <c r="H2" s="112" t="s">
        <v>969</v>
      </c>
      <c r="I2" s="113" t="s">
        <v>970</v>
      </c>
      <c r="J2" s="113" t="s">
        <v>971</v>
      </c>
      <c r="K2" s="113" t="s">
        <v>972</v>
      </c>
      <c r="L2" s="114" t="s">
        <v>977</v>
      </c>
      <c r="M2" s="114" t="s">
        <v>978</v>
      </c>
      <c r="N2" s="114" t="s">
        <v>979</v>
      </c>
      <c r="O2" s="114" t="s">
        <v>980</v>
      </c>
      <c r="P2" s="122" t="s">
        <v>39</v>
      </c>
      <c r="Q2" s="122" t="s">
        <v>40</v>
      </c>
      <c r="R2" s="122" t="s">
        <v>41</v>
      </c>
      <c r="S2" s="112" t="s">
        <v>967</v>
      </c>
      <c r="T2" s="112" t="s">
        <v>968</v>
      </c>
      <c r="U2" s="112" t="s">
        <v>969</v>
      </c>
      <c r="V2" s="113" t="s">
        <v>970</v>
      </c>
      <c r="W2" s="113" t="s">
        <v>971</v>
      </c>
      <c r="X2" s="113" t="s">
        <v>972</v>
      </c>
      <c r="Y2" s="114" t="s">
        <v>973</v>
      </c>
      <c r="Z2" s="114" t="s">
        <v>978</v>
      </c>
      <c r="AA2" s="114" t="s">
        <v>979</v>
      </c>
      <c r="AB2" s="114" t="s">
        <v>980</v>
      </c>
      <c r="AC2" s="122" t="s">
        <v>39</v>
      </c>
      <c r="AD2" s="122" t="s">
        <v>40</v>
      </c>
      <c r="AE2" s="122" t="s">
        <v>41</v>
      </c>
      <c r="AF2" s="112" t="s">
        <v>967</v>
      </c>
      <c r="AG2" s="112" t="s">
        <v>968</v>
      </c>
      <c r="AH2" s="112" t="s">
        <v>969</v>
      </c>
      <c r="AI2" s="113" t="s">
        <v>970</v>
      </c>
      <c r="AJ2" s="113" t="s">
        <v>971</v>
      </c>
      <c r="AK2" s="113" t="s">
        <v>972</v>
      </c>
      <c r="AL2" s="114" t="s">
        <v>973</v>
      </c>
      <c r="AM2" s="114" t="s">
        <v>978</v>
      </c>
      <c r="AN2" s="114" t="s">
        <v>979</v>
      </c>
      <c r="AO2" s="114" t="s">
        <v>980</v>
      </c>
      <c r="AP2" s="122" t="s">
        <v>39</v>
      </c>
      <c r="AQ2" s="122" t="s">
        <v>40</v>
      </c>
      <c r="AR2" s="122" t="s">
        <v>41</v>
      </c>
      <c r="AS2" s="112" t="s">
        <v>967</v>
      </c>
      <c r="AT2" s="112" t="s">
        <v>968</v>
      </c>
      <c r="AU2" s="112" t="s">
        <v>969</v>
      </c>
      <c r="AV2" s="113" t="s">
        <v>970</v>
      </c>
      <c r="AW2" s="113" t="s">
        <v>971</v>
      </c>
      <c r="AX2" s="113" t="s">
        <v>972</v>
      </c>
      <c r="AY2" s="114" t="s">
        <v>973</v>
      </c>
      <c r="AZ2" s="114" t="s">
        <v>978</v>
      </c>
      <c r="BA2" s="114" t="s">
        <v>979</v>
      </c>
      <c r="BB2" s="114" t="s">
        <v>980</v>
      </c>
      <c r="BC2" s="122" t="s">
        <v>39</v>
      </c>
      <c r="BD2" s="122" t="s">
        <v>40</v>
      </c>
      <c r="BE2" s="122" t="s">
        <v>41</v>
      </c>
      <c r="BF2" s="112" t="s">
        <v>967</v>
      </c>
      <c r="BG2" s="112" t="s">
        <v>968</v>
      </c>
      <c r="BH2" s="112" t="s">
        <v>969</v>
      </c>
      <c r="BI2" s="113" t="s">
        <v>970</v>
      </c>
      <c r="BJ2" s="113" t="s">
        <v>971</v>
      </c>
      <c r="BK2" s="113" t="s">
        <v>972</v>
      </c>
      <c r="BL2" s="114" t="s">
        <v>973</v>
      </c>
      <c r="BM2" s="114" t="s">
        <v>978</v>
      </c>
      <c r="BN2" s="114" t="s">
        <v>979</v>
      </c>
      <c r="BO2" s="114" t="s">
        <v>980</v>
      </c>
    </row>
    <row r="3" spans="1:67">
      <c r="A3" s="80">
        <v>1</v>
      </c>
      <c r="B3" s="61" t="s">
        <v>0</v>
      </c>
      <c r="C3" s="123">
        <v>754</v>
      </c>
      <c r="D3" s="123">
        <v>862</v>
      </c>
      <c r="E3" s="123">
        <v>7072</v>
      </c>
      <c r="F3" s="1">
        <v>8688</v>
      </c>
      <c r="G3" s="1">
        <v>1579770</v>
      </c>
      <c r="H3" s="1">
        <v>27222</v>
      </c>
      <c r="I3" s="62">
        <v>554055</v>
      </c>
      <c r="J3" s="1">
        <v>22455.5</v>
      </c>
      <c r="K3" s="108">
        <v>4619000</v>
      </c>
      <c r="L3" s="1">
        <v>104874</v>
      </c>
      <c r="M3" s="125" t="s">
        <v>761</v>
      </c>
      <c r="N3" s="1">
        <v>108218</v>
      </c>
      <c r="O3" s="120">
        <v>23428630</v>
      </c>
      <c r="P3" s="123">
        <v>1315</v>
      </c>
      <c r="Q3" s="123">
        <v>862</v>
      </c>
      <c r="R3" s="123">
        <v>7146</v>
      </c>
      <c r="S3" s="1">
        <v>9323</v>
      </c>
      <c r="T3" s="1">
        <v>1755060</v>
      </c>
      <c r="U3" s="1">
        <v>18456</v>
      </c>
      <c r="V3" s="62">
        <v>584100</v>
      </c>
      <c r="W3" s="1">
        <v>172272.80000000002</v>
      </c>
      <c r="X3" s="108">
        <v>4715100</v>
      </c>
      <c r="Y3" s="1">
        <v>108915</v>
      </c>
      <c r="Z3" s="124" t="s">
        <v>762</v>
      </c>
      <c r="AA3" s="1">
        <v>114552</v>
      </c>
      <c r="AB3" s="108">
        <v>24294690</v>
      </c>
      <c r="AC3" s="1">
        <v>1316</v>
      </c>
      <c r="AD3" s="1">
        <v>888</v>
      </c>
      <c r="AE3" s="1">
        <v>7311</v>
      </c>
      <c r="AF3">
        <v>9515</v>
      </c>
      <c r="AG3" s="1">
        <v>1815040</v>
      </c>
      <c r="AH3" s="1">
        <v>18752</v>
      </c>
      <c r="AI3" s="62">
        <v>627381</v>
      </c>
      <c r="AJ3" s="1">
        <v>94167.099999999977</v>
      </c>
      <c r="AK3" s="108">
        <v>4811100</v>
      </c>
      <c r="AL3" s="1">
        <v>111756</v>
      </c>
      <c r="AM3" s="124" t="s">
        <v>763</v>
      </c>
      <c r="AN3" s="1">
        <v>121331</v>
      </c>
      <c r="AO3" s="108">
        <v>25218830</v>
      </c>
      <c r="AP3" s="1">
        <v>1534</v>
      </c>
      <c r="AQ3" s="1">
        <v>888</v>
      </c>
      <c r="AR3" s="1">
        <v>7339</v>
      </c>
      <c r="AS3" s="1">
        <v>9761</v>
      </c>
      <c r="AT3" s="1">
        <v>1965550</v>
      </c>
      <c r="AU3" s="1">
        <v>19840</v>
      </c>
      <c r="AV3" s="62">
        <v>679850</v>
      </c>
      <c r="AW3" s="1">
        <v>31132.5</v>
      </c>
      <c r="AX3" s="108">
        <v>4906800</v>
      </c>
      <c r="AY3" s="1">
        <v>113490</v>
      </c>
      <c r="AZ3" s="126" t="s">
        <v>764</v>
      </c>
      <c r="BA3" s="1">
        <v>127897</v>
      </c>
      <c r="BB3" s="108">
        <v>26065080</v>
      </c>
      <c r="BC3" s="1">
        <v>1534</v>
      </c>
      <c r="BD3" s="1">
        <v>930</v>
      </c>
      <c r="BE3" s="1">
        <v>7440</v>
      </c>
      <c r="BF3" s="1">
        <v>9904</v>
      </c>
      <c r="BG3" s="1">
        <v>2119000</v>
      </c>
      <c r="BH3" s="1">
        <v>35733</v>
      </c>
      <c r="BI3" s="64">
        <v>752118</v>
      </c>
      <c r="BJ3" s="1">
        <v>21189.100000000002</v>
      </c>
      <c r="BK3" s="1">
        <v>4993385</v>
      </c>
      <c r="BL3" s="1">
        <v>112661</v>
      </c>
      <c r="BM3" s="126" t="s">
        <v>765</v>
      </c>
      <c r="BN3" s="1">
        <v>128980</v>
      </c>
      <c r="BO3" s="108">
        <v>25785950</v>
      </c>
    </row>
    <row r="4" spans="1:67">
      <c r="A4" s="80">
        <v>2</v>
      </c>
      <c r="B4" s="61" t="s">
        <v>1</v>
      </c>
      <c r="C4" s="123">
        <v>1379</v>
      </c>
      <c r="D4" s="123">
        <v>1393</v>
      </c>
      <c r="E4" s="123">
        <v>12076</v>
      </c>
      <c r="F4" s="1">
        <v>14848</v>
      </c>
      <c r="G4" s="1">
        <v>7194030</v>
      </c>
      <c r="H4" s="1">
        <v>211151</v>
      </c>
      <c r="I4" s="62">
        <v>564565</v>
      </c>
      <c r="J4" s="1">
        <v>753701.5</v>
      </c>
      <c r="K4" s="108">
        <v>13220900</v>
      </c>
      <c r="L4" s="1">
        <v>353148</v>
      </c>
      <c r="M4" s="125" t="s">
        <v>767</v>
      </c>
      <c r="N4" s="1">
        <v>377037</v>
      </c>
      <c r="O4" s="120">
        <v>28518190</v>
      </c>
      <c r="P4" s="123">
        <v>1240</v>
      </c>
      <c r="Q4" s="123">
        <v>1394</v>
      </c>
      <c r="R4" s="123">
        <v>12328</v>
      </c>
      <c r="S4" s="1">
        <v>14962</v>
      </c>
      <c r="T4" s="1">
        <v>7809320</v>
      </c>
      <c r="U4" s="1">
        <v>233677</v>
      </c>
      <c r="V4" s="62">
        <v>599060</v>
      </c>
      <c r="W4" s="1">
        <v>645321.80000000005</v>
      </c>
      <c r="X4" s="108">
        <v>13408200</v>
      </c>
      <c r="Y4" s="1">
        <v>375924</v>
      </c>
      <c r="Z4" s="124" t="s">
        <v>768</v>
      </c>
      <c r="AA4" s="1">
        <v>417120</v>
      </c>
      <c r="AB4" s="108">
        <v>31109350</v>
      </c>
      <c r="AC4" s="1">
        <v>1240</v>
      </c>
      <c r="AD4" s="1">
        <v>1435</v>
      </c>
      <c r="AE4" s="1">
        <v>12363</v>
      </c>
      <c r="AF4">
        <v>15038</v>
      </c>
      <c r="AG4" s="1">
        <v>7917240</v>
      </c>
      <c r="AH4" s="1">
        <v>232517</v>
      </c>
      <c r="AI4" s="62">
        <v>656133</v>
      </c>
      <c r="AJ4" s="1">
        <v>887451.89999999991</v>
      </c>
      <c r="AK4" s="108">
        <v>13590300</v>
      </c>
      <c r="AL4" s="1">
        <v>398727</v>
      </c>
      <c r="AM4" s="124" t="s">
        <v>769</v>
      </c>
      <c r="AN4" s="1">
        <v>469462</v>
      </c>
      <c r="AO4" s="108">
        <v>34544180</v>
      </c>
      <c r="AP4" s="1">
        <v>1450</v>
      </c>
      <c r="AQ4" s="1">
        <v>1590</v>
      </c>
      <c r="AR4" s="1">
        <v>12367</v>
      </c>
      <c r="AS4" s="1">
        <v>15407</v>
      </c>
      <c r="AT4" s="1">
        <v>8271010</v>
      </c>
      <c r="AU4" s="1">
        <v>278500</v>
      </c>
      <c r="AV4" s="62">
        <v>699267</v>
      </c>
      <c r="AW4" s="1">
        <v>550835.10000000009</v>
      </c>
      <c r="AX4" s="108">
        <v>13766900</v>
      </c>
      <c r="AY4" s="1">
        <v>419573</v>
      </c>
      <c r="AZ4" s="126" t="s">
        <v>770</v>
      </c>
      <c r="BA4" s="1">
        <v>521955</v>
      </c>
      <c r="BB4" s="108">
        <v>37913900</v>
      </c>
      <c r="BC4" s="1">
        <v>1451</v>
      </c>
      <c r="BD4" s="1">
        <v>1590</v>
      </c>
      <c r="BE4" s="1">
        <v>13554</v>
      </c>
      <c r="BF4" s="1">
        <v>16595</v>
      </c>
      <c r="BG4" s="1">
        <v>8703670</v>
      </c>
      <c r="BH4" s="1">
        <v>307813</v>
      </c>
      <c r="BI4" s="64">
        <v>775189</v>
      </c>
      <c r="BJ4" s="1">
        <v>1246096.2</v>
      </c>
      <c r="BK4" s="1">
        <v>13923262</v>
      </c>
      <c r="BL4" s="1">
        <v>440956</v>
      </c>
      <c r="BM4" s="126" t="s">
        <v>771</v>
      </c>
      <c r="BN4" s="1">
        <v>571722</v>
      </c>
      <c r="BO4" s="108">
        <v>41019540</v>
      </c>
    </row>
    <row r="5" spans="1:67">
      <c r="A5" s="80">
        <v>3</v>
      </c>
      <c r="B5" s="61" t="s">
        <v>2</v>
      </c>
      <c r="C5" s="123">
        <v>477</v>
      </c>
      <c r="D5" s="123">
        <v>585</v>
      </c>
      <c r="E5" s="123">
        <v>6890</v>
      </c>
      <c r="F5" s="1">
        <v>7952</v>
      </c>
      <c r="G5" s="1">
        <v>2403100</v>
      </c>
      <c r="H5" s="1">
        <v>47851</v>
      </c>
      <c r="I5" s="62">
        <v>640348</v>
      </c>
      <c r="J5" s="1">
        <v>22929.5</v>
      </c>
      <c r="K5" s="108">
        <v>4933100</v>
      </c>
      <c r="L5" s="1">
        <v>111679</v>
      </c>
      <c r="M5" s="125" t="s">
        <v>773</v>
      </c>
      <c r="N5" s="1">
        <v>118674</v>
      </c>
      <c r="O5" s="120">
        <v>24056680</v>
      </c>
      <c r="P5" s="123">
        <v>558</v>
      </c>
      <c r="Q5" s="123">
        <v>585</v>
      </c>
      <c r="R5" s="123">
        <v>7108</v>
      </c>
      <c r="S5" s="1">
        <v>8251</v>
      </c>
      <c r="T5" s="1">
        <v>2649080</v>
      </c>
      <c r="U5" s="1">
        <v>54306</v>
      </c>
      <c r="V5" s="62">
        <v>681391</v>
      </c>
      <c r="W5" s="1">
        <v>75020.200000000012</v>
      </c>
      <c r="X5" s="108">
        <v>5000200</v>
      </c>
      <c r="Y5" s="1">
        <v>118724</v>
      </c>
      <c r="Z5" s="124" t="s">
        <v>774</v>
      </c>
      <c r="AA5" s="1">
        <v>131436</v>
      </c>
      <c r="AB5" s="108">
        <v>26286160</v>
      </c>
      <c r="AC5" s="1">
        <v>559</v>
      </c>
      <c r="AD5" s="1">
        <v>601</v>
      </c>
      <c r="AE5" s="1">
        <v>7204</v>
      </c>
      <c r="AF5">
        <v>8364</v>
      </c>
      <c r="AG5" s="1">
        <v>2712850</v>
      </c>
      <c r="AH5" s="1">
        <v>56817</v>
      </c>
      <c r="AI5" s="62">
        <v>757809</v>
      </c>
      <c r="AJ5" s="1">
        <v>91362.400000000009</v>
      </c>
      <c r="AK5" s="108">
        <v>5066500</v>
      </c>
      <c r="AL5" s="1">
        <v>125941</v>
      </c>
      <c r="AM5" s="124" t="s">
        <v>775</v>
      </c>
      <c r="AN5" s="1">
        <v>146900</v>
      </c>
      <c r="AO5" s="108">
        <v>28994480</v>
      </c>
      <c r="AP5" s="1">
        <v>668</v>
      </c>
      <c r="AQ5" s="1">
        <v>641</v>
      </c>
      <c r="AR5" s="1">
        <v>7282</v>
      </c>
      <c r="AS5" s="1">
        <v>8591</v>
      </c>
      <c r="AT5" s="1">
        <v>3005260</v>
      </c>
      <c r="AU5" s="1">
        <v>60122</v>
      </c>
      <c r="AV5" s="62">
        <v>812980</v>
      </c>
      <c r="AW5" s="1">
        <v>112109.49999999999</v>
      </c>
      <c r="AX5" s="108">
        <v>5131900</v>
      </c>
      <c r="AY5" s="1">
        <v>133341</v>
      </c>
      <c r="AZ5" s="126" t="s">
        <v>776</v>
      </c>
      <c r="BA5" s="1">
        <v>164944</v>
      </c>
      <c r="BB5" s="108">
        <v>32141090</v>
      </c>
      <c r="BC5" s="1">
        <v>668</v>
      </c>
      <c r="BD5" s="1">
        <v>794</v>
      </c>
      <c r="BE5" s="1">
        <v>7226</v>
      </c>
      <c r="BF5" s="1">
        <v>8688</v>
      </c>
      <c r="BG5" s="1">
        <v>3063280</v>
      </c>
      <c r="BH5" s="1">
        <v>71510</v>
      </c>
      <c r="BI5" s="64">
        <v>894703</v>
      </c>
      <c r="BJ5" s="1">
        <v>57133.399999999994</v>
      </c>
      <c r="BK5" s="1">
        <v>5190577</v>
      </c>
      <c r="BL5" s="1">
        <v>140705</v>
      </c>
      <c r="BM5" s="126" t="s">
        <v>777</v>
      </c>
      <c r="BN5" s="1">
        <v>179405</v>
      </c>
      <c r="BO5" s="108">
        <v>34525550</v>
      </c>
    </row>
    <row r="6" spans="1:67">
      <c r="A6" s="80">
        <v>4</v>
      </c>
      <c r="B6" s="61" t="s">
        <v>3</v>
      </c>
      <c r="C6" s="123">
        <v>598</v>
      </c>
      <c r="D6" s="123">
        <v>948</v>
      </c>
      <c r="E6" s="123">
        <v>7667</v>
      </c>
      <c r="F6" s="1">
        <v>9213</v>
      </c>
      <c r="G6" s="1">
        <v>2361150</v>
      </c>
      <c r="H6" s="1">
        <v>12388</v>
      </c>
      <c r="I6" s="62">
        <v>754634</v>
      </c>
      <c r="J6" s="1">
        <v>212338.5</v>
      </c>
      <c r="K6" s="108">
        <v>5726200</v>
      </c>
      <c r="L6" s="1">
        <v>410216</v>
      </c>
      <c r="M6" s="125" t="s">
        <v>779</v>
      </c>
      <c r="N6" s="1">
        <v>485649</v>
      </c>
      <c r="O6" s="120">
        <v>84811190</v>
      </c>
      <c r="P6" s="123">
        <v>460</v>
      </c>
      <c r="Q6" s="123">
        <v>949</v>
      </c>
      <c r="R6" s="123">
        <v>7969</v>
      </c>
      <c r="S6" s="1">
        <v>9378</v>
      </c>
      <c r="T6" s="1">
        <v>2723810</v>
      </c>
      <c r="U6" s="1">
        <v>14484</v>
      </c>
      <c r="V6" s="62">
        <v>836550</v>
      </c>
      <c r="W6" s="1">
        <v>1152854.8999999999</v>
      </c>
      <c r="X6" s="108">
        <v>5879100</v>
      </c>
      <c r="Y6" s="1">
        <v>425626</v>
      </c>
      <c r="Z6" s="124" t="s">
        <v>780</v>
      </c>
      <c r="AA6" s="1">
        <v>558493</v>
      </c>
      <c r="AB6" s="108">
        <v>94996150</v>
      </c>
      <c r="AC6" s="1">
        <v>460</v>
      </c>
      <c r="AD6" s="1">
        <v>978</v>
      </c>
      <c r="AE6" s="1">
        <v>7995</v>
      </c>
      <c r="AF6">
        <v>9433</v>
      </c>
      <c r="AG6" s="1">
        <v>3597440</v>
      </c>
      <c r="AH6" s="1">
        <v>157575</v>
      </c>
      <c r="AI6" s="62">
        <v>879801</v>
      </c>
      <c r="AJ6" s="1">
        <v>1304946.3999999997</v>
      </c>
      <c r="AK6" s="108">
        <v>6033300</v>
      </c>
      <c r="AL6" s="1">
        <v>436188</v>
      </c>
      <c r="AM6" s="124" t="s">
        <v>781</v>
      </c>
      <c r="AN6" s="1">
        <v>607498</v>
      </c>
      <c r="AO6" s="108">
        <v>100691440</v>
      </c>
      <c r="AP6" s="1">
        <v>542</v>
      </c>
      <c r="AQ6" s="1">
        <v>1584</v>
      </c>
      <c r="AR6" s="1">
        <v>8137</v>
      </c>
      <c r="AS6" s="1">
        <v>10263</v>
      </c>
      <c r="AT6" s="1">
        <v>3338330</v>
      </c>
      <c r="AU6" s="1">
        <v>14869</v>
      </c>
      <c r="AV6" s="62">
        <v>915106</v>
      </c>
      <c r="AW6" s="1">
        <v>1369564.9000000001</v>
      </c>
      <c r="AX6" s="108">
        <v>6188400</v>
      </c>
      <c r="AY6" s="1">
        <v>447987</v>
      </c>
      <c r="AZ6" s="126" t="s">
        <v>782</v>
      </c>
      <c r="BA6" s="1">
        <v>679396</v>
      </c>
      <c r="BB6" s="108">
        <v>109784640</v>
      </c>
      <c r="BC6" s="1">
        <v>543</v>
      </c>
      <c r="BD6" s="1">
        <v>1584</v>
      </c>
      <c r="BE6" s="1">
        <v>8320</v>
      </c>
      <c r="BF6" s="1">
        <v>10447</v>
      </c>
      <c r="BG6" s="1">
        <v>3586450</v>
      </c>
      <c r="BH6" s="1">
        <v>17825</v>
      </c>
      <c r="BI6" s="64">
        <v>1005509</v>
      </c>
      <c r="BJ6" s="1">
        <v>653394.69999999995</v>
      </c>
      <c r="BK6" s="1">
        <v>6330941</v>
      </c>
      <c r="BL6" s="1">
        <v>448992</v>
      </c>
      <c r="BM6" s="126" t="s">
        <v>783</v>
      </c>
      <c r="BN6" s="1">
        <v>652138</v>
      </c>
      <c r="BO6" s="108">
        <v>102789580</v>
      </c>
    </row>
    <row r="7" spans="1:67">
      <c r="A7" s="80">
        <v>5</v>
      </c>
      <c r="B7" s="61" t="s">
        <v>4</v>
      </c>
      <c r="C7" s="123">
        <v>632</v>
      </c>
      <c r="D7" s="123">
        <v>520</v>
      </c>
      <c r="E7" s="123">
        <v>3352</v>
      </c>
      <c r="F7" s="1">
        <v>4504</v>
      </c>
      <c r="G7" s="1">
        <v>1054170</v>
      </c>
      <c r="H7" s="1">
        <v>23855</v>
      </c>
      <c r="I7" s="62">
        <v>586786</v>
      </c>
      <c r="J7" s="1">
        <v>19472.5</v>
      </c>
      <c r="K7" s="108">
        <v>3167600</v>
      </c>
      <c r="L7" s="1">
        <v>97741</v>
      </c>
      <c r="M7" s="125" t="s">
        <v>785</v>
      </c>
      <c r="N7" s="1">
        <v>103523</v>
      </c>
      <c r="O7" s="120">
        <v>32682040</v>
      </c>
      <c r="P7" s="123">
        <v>477</v>
      </c>
      <c r="Q7" s="123">
        <v>520</v>
      </c>
      <c r="R7" s="123">
        <v>3555</v>
      </c>
      <c r="S7" s="1">
        <v>4552</v>
      </c>
      <c r="T7" s="1">
        <v>860390</v>
      </c>
      <c r="U7" s="1">
        <v>26333</v>
      </c>
      <c r="V7" s="62">
        <v>623378</v>
      </c>
      <c r="W7" s="1">
        <v>156321.79999999999</v>
      </c>
      <c r="X7" s="108">
        <v>3227100</v>
      </c>
      <c r="Y7" s="1">
        <v>104615</v>
      </c>
      <c r="Z7" s="124" t="s">
        <v>786</v>
      </c>
      <c r="AA7" s="1">
        <v>115070</v>
      </c>
      <c r="AB7" s="108">
        <v>35657570</v>
      </c>
      <c r="AC7" s="1">
        <v>477</v>
      </c>
      <c r="AD7" s="1">
        <v>536</v>
      </c>
      <c r="AE7" s="1">
        <v>3642</v>
      </c>
      <c r="AF7">
        <v>4655</v>
      </c>
      <c r="AG7" s="1">
        <v>955660</v>
      </c>
      <c r="AH7" s="1">
        <v>23213</v>
      </c>
      <c r="AI7" s="62">
        <v>682409</v>
      </c>
      <c r="AJ7" s="1">
        <v>34293.300000000003</v>
      </c>
      <c r="AK7" s="108">
        <v>3286100</v>
      </c>
      <c r="AL7" s="1">
        <v>111766</v>
      </c>
      <c r="AM7" s="124" t="s">
        <v>787</v>
      </c>
      <c r="AN7" s="1">
        <v>129976</v>
      </c>
      <c r="AO7" s="108">
        <v>39553640</v>
      </c>
      <c r="AP7" s="1">
        <v>672</v>
      </c>
      <c r="AQ7" s="1">
        <v>787</v>
      </c>
      <c r="AR7" s="1">
        <v>3644</v>
      </c>
      <c r="AS7" s="1">
        <v>5103</v>
      </c>
      <c r="AT7" s="1">
        <v>1037450</v>
      </c>
      <c r="AU7" s="1">
        <v>22777</v>
      </c>
      <c r="AV7" s="62">
        <v>721001</v>
      </c>
      <c r="AW7" s="1">
        <v>51446.399999999994</v>
      </c>
      <c r="AX7" s="108">
        <v>3344400</v>
      </c>
      <c r="AY7" s="1">
        <v>119991</v>
      </c>
      <c r="AZ7" s="126" t="s">
        <v>788</v>
      </c>
      <c r="BA7" s="1">
        <v>144814</v>
      </c>
      <c r="BB7" s="108">
        <v>43300300</v>
      </c>
      <c r="BC7" s="1">
        <v>672</v>
      </c>
      <c r="BD7" s="1">
        <v>787</v>
      </c>
      <c r="BE7" s="1">
        <v>5385</v>
      </c>
      <c r="BF7" s="1">
        <v>6844</v>
      </c>
      <c r="BG7" s="1">
        <v>1083790</v>
      </c>
      <c r="BH7" s="1">
        <v>46374</v>
      </c>
      <c r="BI7" s="64">
        <v>840696</v>
      </c>
      <c r="BJ7" s="1">
        <v>107731.70000000001</v>
      </c>
      <c r="BK7" s="1">
        <v>3397164</v>
      </c>
      <c r="BL7" s="1">
        <v>125036</v>
      </c>
      <c r="BM7" s="126" t="s">
        <v>789</v>
      </c>
      <c r="BN7" s="1">
        <v>155106</v>
      </c>
      <c r="BO7" s="108">
        <v>45591970</v>
      </c>
    </row>
    <row r="8" spans="1:67">
      <c r="A8" s="80">
        <v>6</v>
      </c>
      <c r="B8" s="61" t="s">
        <v>5</v>
      </c>
      <c r="C8" s="123">
        <v>648</v>
      </c>
      <c r="D8" s="123">
        <v>886</v>
      </c>
      <c r="E8" s="123">
        <v>5348</v>
      </c>
      <c r="F8" s="1">
        <v>6882</v>
      </c>
      <c r="G8" s="1">
        <v>2978860</v>
      </c>
      <c r="H8" s="1">
        <v>88604</v>
      </c>
      <c r="I8" s="62">
        <v>519312</v>
      </c>
      <c r="J8" s="1">
        <v>557323.4</v>
      </c>
      <c r="K8" s="108">
        <v>7598500</v>
      </c>
      <c r="L8" s="1">
        <v>206361</v>
      </c>
      <c r="M8" s="125" t="s">
        <v>791</v>
      </c>
      <c r="N8" s="1">
        <v>226667</v>
      </c>
      <c r="O8" s="120">
        <v>29830370</v>
      </c>
      <c r="P8" s="123">
        <v>420</v>
      </c>
      <c r="Q8" s="123">
        <v>886</v>
      </c>
      <c r="R8" s="123">
        <v>5571</v>
      </c>
      <c r="S8" s="1">
        <v>6877</v>
      </c>
      <c r="T8" s="1">
        <v>3863120</v>
      </c>
      <c r="U8" s="1">
        <v>144920</v>
      </c>
      <c r="V8" s="62">
        <v>598062</v>
      </c>
      <c r="W8" s="1">
        <v>786448.5</v>
      </c>
      <c r="X8" s="108">
        <v>7714300</v>
      </c>
      <c r="Y8" s="1">
        <v>220459</v>
      </c>
      <c r="Z8" s="124" t="s">
        <v>792</v>
      </c>
      <c r="AA8" s="1">
        <v>253265</v>
      </c>
      <c r="AB8" s="108">
        <v>32830489.999999996</v>
      </c>
      <c r="AC8" s="1">
        <v>420</v>
      </c>
      <c r="AD8" s="1">
        <v>912</v>
      </c>
      <c r="AE8" s="1">
        <v>5664</v>
      </c>
      <c r="AF8">
        <v>6996</v>
      </c>
      <c r="AG8" s="1">
        <v>4162090</v>
      </c>
      <c r="AH8" s="1">
        <v>113494</v>
      </c>
      <c r="AI8" s="62">
        <v>643332</v>
      </c>
      <c r="AJ8" s="1">
        <v>485918.20000000007</v>
      </c>
      <c r="AK8" s="108">
        <v>7828700</v>
      </c>
      <c r="AL8" s="1">
        <v>232175</v>
      </c>
      <c r="AM8" s="124" t="s">
        <v>793</v>
      </c>
      <c r="AN8" s="1">
        <v>280348</v>
      </c>
      <c r="AO8" s="108">
        <v>35810160</v>
      </c>
      <c r="AP8" s="1">
        <v>465</v>
      </c>
      <c r="AQ8" s="1">
        <v>765</v>
      </c>
      <c r="AR8" s="1">
        <v>5979</v>
      </c>
      <c r="AS8" s="1">
        <v>7209</v>
      </c>
      <c r="AT8" s="1">
        <v>4477490</v>
      </c>
      <c r="AU8" s="1">
        <v>113447</v>
      </c>
      <c r="AV8" s="62">
        <v>730600</v>
      </c>
      <c r="AW8" s="1">
        <v>1056515.4000000001</v>
      </c>
      <c r="AX8" s="108">
        <v>7941500</v>
      </c>
      <c r="AY8" s="1">
        <v>243298</v>
      </c>
      <c r="AZ8" s="126" t="s">
        <v>794</v>
      </c>
      <c r="BA8" s="1">
        <v>306422</v>
      </c>
      <c r="BB8" s="108">
        <v>38584880</v>
      </c>
      <c r="BC8" s="1">
        <v>466</v>
      </c>
      <c r="BD8" s="1">
        <v>763</v>
      </c>
      <c r="BE8" s="1">
        <v>4978</v>
      </c>
      <c r="BF8" s="1">
        <v>6207</v>
      </c>
      <c r="BG8" s="1">
        <v>4783020</v>
      </c>
      <c r="BH8" s="1">
        <v>161960</v>
      </c>
      <c r="BI8" s="64">
        <v>731429</v>
      </c>
      <c r="BJ8" s="1">
        <v>645821.79999999993</v>
      </c>
      <c r="BK8" s="1">
        <v>8043042</v>
      </c>
      <c r="BL8" s="1">
        <v>254045</v>
      </c>
      <c r="BM8" s="126" t="s">
        <v>795</v>
      </c>
      <c r="BN8" s="1">
        <v>332893</v>
      </c>
      <c r="BO8" s="108">
        <v>41341240</v>
      </c>
    </row>
    <row r="9" spans="1:67">
      <c r="A9" s="80">
        <v>7</v>
      </c>
      <c r="B9" s="61" t="s">
        <v>6</v>
      </c>
      <c r="C9" s="123">
        <v>419</v>
      </c>
      <c r="D9" s="123">
        <v>791</v>
      </c>
      <c r="E9" s="123">
        <v>2192</v>
      </c>
      <c r="F9" s="1">
        <v>3402</v>
      </c>
      <c r="G9" s="1">
        <v>493950</v>
      </c>
      <c r="H9" s="1">
        <v>12950</v>
      </c>
      <c r="I9" s="62">
        <v>532692</v>
      </c>
      <c r="J9" s="1">
        <v>43055.6</v>
      </c>
      <c r="K9" s="108">
        <v>1753000</v>
      </c>
      <c r="L9" s="1">
        <v>30295</v>
      </c>
      <c r="M9" s="125" t="s">
        <v>797</v>
      </c>
      <c r="N9" s="1">
        <v>32200</v>
      </c>
      <c r="O9" s="120">
        <v>18368800</v>
      </c>
      <c r="P9" s="123">
        <v>546</v>
      </c>
      <c r="Q9" s="123">
        <v>791</v>
      </c>
      <c r="R9" s="123">
        <v>2424</v>
      </c>
      <c r="S9" s="1">
        <v>3761</v>
      </c>
      <c r="T9" s="1">
        <v>566950</v>
      </c>
      <c r="U9" s="1">
        <v>14531</v>
      </c>
      <c r="V9" s="62">
        <v>565559</v>
      </c>
      <c r="W9" s="1">
        <v>30431</v>
      </c>
      <c r="X9" s="108">
        <v>1783700</v>
      </c>
      <c r="Y9" s="1">
        <v>32363</v>
      </c>
      <c r="Z9" s="124" t="s">
        <v>798</v>
      </c>
      <c r="AA9" s="1">
        <v>36208</v>
      </c>
      <c r="AB9" s="108">
        <v>20298910</v>
      </c>
      <c r="AC9" s="1">
        <v>546</v>
      </c>
      <c r="AD9" s="1">
        <v>791</v>
      </c>
      <c r="AE9" s="1">
        <v>2495</v>
      </c>
      <c r="AF9">
        <v>3832</v>
      </c>
      <c r="AG9" s="1">
        <v>641520</v>
      </c>
      <c r="AH9" s="1">
        <v>14473</v>
      </c>
      <c r="AI9" s="62">
        <v>654451</v>
      </c>
      <c r="AJ9" s="1">
        <v>22323.599999999999</v>
      </c>
      <c r="AK9" s="108">
        <v>1814400</v>
      </c>
      <c r="AL9" s="1">
        <v>34326</v>
      </c>
      <c r="AM9" s="124" t="s">
        <v>799</v>
      </c>
      <c r="AN9" s="1">
        <v>40565</v>
      </c>
      <c r="AO9" s="108">
        <v>22358050</v>
      </c>
      <c r="AP9" s="1">
        <v>552</v>
      </c>
      <c r="AQ9" s="1">
        <v>791</v>
      </c>
      <c r="AR9" s="1">
        <v>2560</v>
      </c>
      <c r="AS9" s="1">
        <v>3903</v>
      </c>
      <c r="AT9" s="1">
        <v>729640</v>
      </c>
      <c r="AU9" s="1">
        <v>14630</v>
      </c>
      <c r="AV9" s="62">
        <v>705831</v>
      </c>
      <c r="AW9" s="1">
        <v>19317.3</v>
      </c>
      <c r="AX9" s="108">
        <v>1844800</v>
      </c>
      <c r="AY9" s="1">
        <v>36207</v>
      </c>
      <c r="AZ9" s="126" t="s">
        <v>800</v>
      </c>
      <c r="BA9" s="1">
        <v>45390</v>
      </c>
      <c r="BB9" s="108">
        <v>24604400</v>
      </c>
      <c r="BC9" s="1">
        <v>552</v>
      </c>
      <c r="BD9" s="1">
        <v>791</v>
      </c>
      <c r="BE9" s="1">
        <v>2792</v>
      </c>
      <c r="BF9" s="1">
        <v>4135</v>
      </c>
      <c r="BG9" s="1">
        <v>785430</v>
      </c>
      <c r="BH9" s="1">
        <v>16099</v>
      </c>
      <c r="BI9" s="64">
        <v>811077</v>
      </c>
      <c r="BJ9" s="1">
        <v>20578.399999999998</v>
      </c>
      <c r="BK9" s="1">
        <v>1872136</v>
      </c>
      <c r="BL9" s="1">
        <v>38066</v>
      </c>
      <c r="BM9" s="126" t="s">
        <v>801</v>
      </c>
      <c r="BN9" s="1">
        <v>50337</v>
      </c>
      <c r="BO9" s="108">
        <v>26847200</v>
      </c>
    </row>
    <row r="10" spans="1:67">
      <c r="A10" s="80">
        <v>8</v>
      </c>
      <c r="B10" s="61" t="s">
        <v>7</v>
      </c>
      <c r="C10" s="123">
        <v>616</v>
      </c>
      <c r="D10" s="123">
        <v>1199</v>
      </c>
      <c r="E10" s="123">
        <v>6999</v>
      </c>
      <c r="F10" s="1">
        <v>8814</v>
      </c>
      <c r="G10" s="1">
        <v>2425940</v>
      </c>
      <c r="H10" s="1">
        <v>14828</v>
      </c>
      <c r="I10" s="62">
        <v>490180</v>
      </c>
      <c r="J10" s="1">
        <v>79497.5</v>
      </c>
      <c r="K10" s="108">
        <v>7735900</v>
      </c>
      <c r="L10" s="1">
        <v>160438</v>
      </c>
      <c r="M10" s="125" t="s">
        <v>803</v>
      </c>
      <c r="N10" s="1">
        <v>170047</v>
      </c>
      <c r="O10" s="120">
        <v>21981470</v>
      </c>
      <c r="P10" s="123">
        <v>730</v>
      </c>
      <c r="Q10" s="123">
        <v>1200</v>
      </c>
      <c r="R10" s="123">
        <v>6954</v>
      </c>
      <c r="S10" s="1">
        <v>8884</v>
      </c>
      <c r="T10" s="1">
        <v>2793360</v>
      </c>
      <c r="U10" s="1">
        <v>16287</v>
      </c>
      <c r="V10" s="62">
        <v>517710</v>
      </c>
      <c r="W10" s="1">
        <v>114320.30000000002</v>
      </c>
      <c r="X10" s="108">
        <v>7835300</v>
      </c>
      <c r="Y10" s="1">
        <v>170769</v>
      </c>
      <c r="Z10" s="124" t="s">
        <v>804</v>
      </c>
      <c r="AA10" s="1">
        <v>187349</v>
      </c>
      <c r="AB10" s="108">
        <v>23910840</v>
      </c>
      <c r="AC10" s="1">
        <v>730</v>
      </c>
      <c r="AD10" s="1">
        <v>1235</v>
      </c>
      <c r="AE10" s="1">
        <v>7061</v>
      </c>
      <c r="AF10">
        <v>9026</v>
      </c>
      <c r="AG10" s="1">
        <v>3182210</v>
      </c>
      <c r="AH10" s="1">
        <v>14798</v>
      </c>
      <c r="AI10" s="62">
        <v>573634</v>
      </c>
      <c r="AJ10" s="1">
        <v>46763.200000000004</v>
      </c>
      <c r="AK10" s="108">
        <v>7932100</v>
      </c>
      <c r="AL10" s="1">
        <v>180620</v>
      </c>
      <c r="AM10" s="124" t="s">
        <v>805</v>
      </c>
      <c r="AN10" s="1">
        <v>204403</v>
      </c>
      <c r="AO10" s="108">
        <v>25768940</v>
      </c>
      <c r="AP10" s="1">
        <v>813</v>
      </c>
      <c r="AQ10" s="1">
        <v>888</v>
      </c>
      <c r="AR10" s="1">
        <v>7078</v>
      </c>
      <c r="AS10" s="1">
        <v>8779</v>
      </c>
      <c r="AT10" s="1">
        <v>3392440</v>
      </c>
      <c r="AU10" s="1">
        <v>15252</v>
      </c>
      <c r="AV10" s="62">
        <v>628510</v>
      </c>
      <c r="AW10" s="1">
        <v>156489.00000000003</v>
      </c>
      <c r="AX10" s="108">
        <v>8026200</v>
      </c>
      <c r="AY10" s="1">
        <v>189797</v>
      </c>
      <c r="AZ10" s="126" t="s">
        <v>806</v>
      </c>
      <c r="BA10" s="1">
        <v>230794</v>
      </c>
      <c r="BB10" s="108">
        <v>28755170</v>
      </c>
      <c r="BC10" s="1">
        <v>813</v>
      </c>
      <c r="BD10" s="1">
        <v>888</v>
      </c>
      <c r="BE10" s="1">
        <v>7405</v>
      </c>
      <c r="BF10" s="1">
        <v>9106</v>
      </c>
      <c r="BG10" s="1">
        <v>3571000</v>
      </c>
      <c r="BH10" s="1">
        <v>17685</v>
      </c>
      <c r="BI10" s="64">
        <v>741206</v>
      </c>
      <c r="BJ10" s="1">
        <v>257726.2</v>
      </c>
      <c r="BK10" s="1">
        <v>8109601</v>
      </c>
      <c r="BL10" s="1">
        <v>199536</v>
      </c>
      <c r="BM10" s="126" t="s">
        <v>807</v>
      </c>
      <c r="BN10" s="1">
        <v>253226</v>
      </c>
      <c r="BO10" s="108">
        <v>31195860</v>
      </c>
    </row>
    <row r="11" spans="1:67">
      <c r="A11" s="80">
        <v>9</v>
      </c>
      <c r="B11" s="61" t="s">
        <v>178</v>
      </c>
      <c r="C11" s="123">
        <v>34</v>
      </c>
      <c r="D11" s="123">
        <v>279</v>
      </c>
      <c r="E11" s="123">
        <v>1955</v>
      </c>
      <c r="F11" s="1">
        <v>2268</v>
      </c>
      <c r="G11" s="1">
        <v>535610</v>
      </c>
      <c r="H11" s="1">
        <v>3679</v>
      </c>
      <c r="I11" s="62">
        <v>736645</v>
      </c>
      <c r="J11" s="1">
        <v>146049.80000000002</v>
      </c>
      <c r="K11" s="108">
        <v>1258200</v>
      </c>
      <c r="L11" s="1">
        <v>38014</v>
      </c>
      <c r="M11" s="125" t="s">
        <v>808</v>
      </c>
      <c r="N11" s="1">
        <v>40849</v>
      </c>
      <c r="O11" s="120">
        <v>32465380</v>
      </c>
      <c r="P11" s="123">
        <v>493</v>
      </c>
      <c r="Q11" s="123">
        <v>279</v>
      </c>
      <c r="R11" s="123">
        <v>1953</v>
      </c>
      <c r="S11" s="1">
        <v>2725</v>
      </c>
      <c r="T11" s="1">
        <v>664720</v>
      </c>
      <c r="U11" s="1">
        <v>4775</v>
      </c>
      <c r="V11" s="62">
        <v>818697</v>
      </c>
      <c r="W11" s="1">
        <v>59183.4</v>
      </c>
      <c r="X11" s="108">
        <v>1286600</v>
      </c>
      <c r="Y11" s="1">
        <v>40105</v>
      </c>
      <c r="Z11" s="124" t="s">
        <v>809</v>
      </c>
      <c r="AA11" s="1">
        <v>45400</v>
      </c>
      <c r="AB11" s="108">
        <v>35288320</v>
      </c>
      <c r="AC11" s="1">
        <v>493</v>
      </c>
      <c r="AD11" s="1">
        <v>289</v>
      </c>
      <c r="AE11" s="1">
        <v>1928</v>
      </c>
      <c r="AF11">
        <v>2710</v>
      </c>
      <c r="AG11" s="1">
        <v>721240</v>
      </c>
      <c r="AH11" s="1">
        <v>4050</v>
      </c>
      <c r="AI11" s="62">
        <v>939726</v>
      </c>
      <c r="AJ11" s="1">
        <v>112392.6</v>
      </c>
      <c r="AK11" s="108">
        <v>1315100</v>
      </c>
      <c r="AL11" s="1">
        <v>42191</v>
      </c>
      <c r="AM11" s="124" t="s">
        <v>810</v>
      </c>
      <c r="AN11" s="1">
        <v>50388</v>
      </c>
      <c r="AO11" s="108">
        <v>38314560</v>
      </c>
      <c r="AP11" s="1">
        <v>580</v>
      </c>
      <c r="AQ11" s="1">
        <v>471</v>
      </c>
      <c r="AR11" s="1">
        <v>1976</v>
      </c>
      <c r="AS11" s="1">
        <v>3027</v>
      </c>
      <c r="AT11" s="1">
        <v>805430</v>
      </c>
      <c r="AU11" s="1">
        <v>4714</v>
      </c>
      <c r="AV11" s="62">
        <v>1047711</v>
      </c>
      <c r="AW11" s="1">
        <v>105043.79999999999</v>
      </c>
      <c r="AX11" s="108">
        <v>1343900</v>
      </c>
      <c r="AY11" s="1">
        <v>44159</v>
      </c>
      <c r="AZ11" s="126" t="s">
        <v>811</v>
      </c>
      <c r="BA11" s="1">
        <v>56374</v>
      </c>
      <c r="BB11" s="108">
        <v>41948370</v>
      </c>
      <c r="BC11" s="1">
        <v>580</v>
      </c>
      <c r="BD11" s="1">
        <v>471</v>
      </c>
      <c r="BE11" s="1">
        <v>1628</v>
      </c>
      <c r="BF11" s="1">
        <v>2679</v>
      </c>
      <c r="BG11" s="1">
        <v>861520</v>
      </c>
      <c r="BH11" s="1">
        <v>4026</v>
      </c>
      <c r="BI11" s="64">
        <v>1118101</v>
      </c>
      <c r="BJ11" s="1">
        <v>82663.100000000006</v>
      </c>
      <c r="BK11" s="1">
        <v>1370331</v>
      </c>
      <c r="BL11" s="1">
        <v>45961</v>
      </c>
      <c r="BM11" s="126" t="s">
        <v>812</v>
      </c>
      <c r="BN11" s="1">
        <v>60992</v>
      </c>
      <c r="BO11" s="108">
        <v>44428550</v>
      </c>
    </row>
    <row r="12" spans="1:67">
      <c r="A12" s="80">
        <v>10</v>
      </c>
      <c r="B12" s="61" t="s">
        <v>182</v>
      </c>
      <c r="C12" s="123">
        <v>216</v>
      </c>
      <c r="D12" s="123">
        <v>259</v>
      </c>
      <c r="E12" s="123">
        <v>1785</v>
      </c>
      <c r="F12" s="1">
        <v>2260</v>
      </c>
      <c r="G12" s="1">
        <v>2010300</v>
      </c>
      <c r="H12" s="1">
        <v>66000</v>
      </c>
      <c r="I12" s="62">
        <v>904790</v>
      </c>
      <c r="J12" s="1">
        <v>219737</v>
      </c>
      <c r="K12" s="108">
        <v>1748800</v>
      </c>
      <c r="L12" s="1">
        <v>118961</v>
      </c>
      <c r="M12" s="125" t="s">
        <v>813</v>
      </c>
      <c r="N12" s="1">
        <v>126914</v>
      </c>
      <c r="O12" s="120">
        <v>72571750</v>
      </c>
      <c r="P12" s="123">
        <v>256</v>
      </c>
      <c r="Q12" s="123">
        <v>259</v>
      </c>
      <c r="R12" s="123">
        <v>1914</v>
      </c>
      <c r="S12" s="1">
        <v>2429</v>
      </c>
      <c r="T12" s="1">
        <v>2190040</v>
      </c>
      <c r="U12" s="1">
        <v>66894</v>
      </c>
      <c r="V12" s="62">
        <v>997793</v>
      </c>
      <c r="W12" s="1">
        <v>537110.70000000007</v>
      </c>
      <c r="X12" s="108">
        <v>1805100</v>
      </c>
      <c r="Y12" s="1">
        <v>128035</v>
      </c>
      <c r="Z12" s="124">
        <v>70930</v>
      </c>
      <c r="AA12" s="1">
        <v>144841</v>
      </c>
      <c r="AB12" s="108">
        <v>80240250</v>
      </c>
      <c r="AC12" s="1">
        <v>257</v>
      </c>
      <c r="AD12" s="1">
        <v>266</v>
      </c>
      <c r="AE12" s="1">
        <v>1999</v>
      </c>
      <c r="AF12">
        <v>2522</v>
      </c>
      <c r="AG12" s="1">
        <v>2421920</v>
      </c>
      <c r="AH12" s="1">
        <v>73920</v>
      </c>
      <c r="AI12" s="62">
        <v>1100265</v>
      </c>
      <c r="AJ12" s="1">
        <v>315730.09999999998</v>
      </c>
      <c r="AK12" s="108">
        <v>1861400</v>
      </c>
      <c r="AL12" s="1">
        <v>137264</v>
      </c>
      <c r="AM12" s="124" t="s">
        <v>814</v>
      </c>
      <c r="AN12" s="1">
        <v>163262</v>
      </c>
      <c r="AO12" s="108">
        <v>87710290</v>
      </c>
      <c r="AP12" s="1">
        <v>452</v>
      </c>
      <c r="AQ12" s="1">
        <v>465</v>
      </c>
      <c r="AR12" s="1">
        <v>2020</v>
      </c>
      <c r="AS12" s="1">
        <v>2937</v>
      </c>
      <c r="AT12" s="1">
        <v>2618480</v>
      </c>
      <c r="AU12" s="1">
        <v>78217</v>
      </c>
      <c r="AV12" s="62">
        <v>1271562</v>
      </c>
      <c r="AW12" s="1">
        <v>392114.7</v>
      </c>
      <c r="AX12" s="108">
        <v>1917400</v>
      </c>
      <c r="AY12" s="1">
        <v>146325</v>
      </c>
      <c r="AZ12" s="126" t="s">
        <v>815</v>
      </c>
      <c r="BA12" s="1">
        <v>180880</v>
      </c>
      <c r="BB12" s="108">
        <v>94335330</v>
      </c>
      <c r="BC12" s="1">
        <v>452</v>
      </c>
      <c r="BD12" s="1">
        <v>465</v>
      </c>
      <c r="BE12" s="1">
        <v>1685</v>
      </c>
      <c r="BF12" s="1">
        <v>2602</v>
      </c>
      <c r="BG12" s="1">
        <v>2694790</v>
      </c>
      <c r="BH12" s="1">
        <v>100514</v>
      </c>
      <c r="BI12" s="64">
        <v>1344712</v>
      </c>
      <c r="BJ12" s="1">
        <v>640421.30000000005</v>
      </c>
      <c r="BK12" s="1">
        <v>1968313</v>
      </c>
      <c r="BL12" s="1">
        <v>155113</v>
      </c>
      <c r="BM12" s="126" t="s">
        <v>816</v>
      </c>
      <c r="BN12" s="1">
        <v>199539</v>
      </c>
      <c r="BO12" s="108">
        <v>101132410</v>
      </c>
    </row>
    <row r="13" spans="1:67">
      <c r="A13" s="80">
        <v>11</v>
      </c>
      <c r="B13" s="61" t="s">
        <v>10</v>
      </c>
      <c r="C13" s="123">
        <v>27</v>
      </c>
      <c r="D13" s="123">
        <v>2820</v>
      </c>
      <c r="E13" s="123"/>
      <c r="F13" s="1">
        <v>2847</v>
      </c>
      <c r="G13" s="1">
        <v>35061380</v>
      </c>
      <c r="H13" s="1">
        <v>352159</v>
      </c>
      <c r="I13" s="62">
        <v>1355688</v>
      </c>
      <c r="J13" s="1">
        <v>4824078.8</v>
      </c>
      <c r="K13" s="108">
        <v>9752100</v>
      </c>
      <c r="L13" s="1">
        <v>1147558</v>
      </c>
      <c r="M13" s="125" t="s">
        <v>818</v>
      </c>
      <c r="N13" s="1">
        <v>1224218</v>
      </c>
      <c r="O13" s="120">
        <v>125533820</v>
      </c>
      <c r="P13" s="123">
        <v>50</v>
      </c>
      <c r="Q13" s="123">
        <v>2821</v>
      </c>
      <c r="R13" s="123"/>
      <c r="S13" s="1">
        <v>2871</v>
      </c>
      <c r="T13" s="1">
        <v>38168750</v>
      </c>
      <c r="U13" s="1">
        <v>369203</v>
      </c>
      <c r="V13" s="62">
        <v>1403098</v>
      </c>
      <c r="W13" s="1">
        <v>4107720.7999999993</v>
      </c>
      <c r="X13" s="108">
        <v>9862100</v>
      </c>
      <c r="Y13" s="1">
        <v>1222528</v>
      </c>
      <c r="Z13" s="124" t="s">
        <v>819</v>
      </c>
      <c r="AA13" s="1">
        <v>1369433</v>
      </c>
      <c r="AB13" s="108">
        <v>138858290</v>
      </c>
      <c r="AC13" s="1">
        <v>50</v>
      </c>
      <c r="AD13" s="1">
        <v>2821</v>
      </c>
      <c r="AE13" s="1"/>
      <c r="AF13">
        <v>2871</v>
      </c>
      <c r="AG13" s="1">
        <v>39092560</v>
      </c>
      <c r="AH13" s="1">
        <v>369440</v>
      </c>
      <c r="AI13" s="62">
        <v>1528429</v>
      </c>
      <c r="AJ13" s="1">
        <v>2591127.6</v>
      </c>
      <c r="AK13" s="108">
        <v>9969900</v>
      </c>
      <c r="AL13" s="1">
        <v>1296695</v>
      </c>
      <c r="AM13" s="124" t="s">
        <v>820</v>
      </c>
      <c r="AN13" s="1">
        <v>1546876</v>
      </c>
      <c r="AO13" s="108">
        <v>155153920</v>
      </c>
      <c r="AP13" s="1">
        <v>19</v>
      </c>
      <c r="AQ13" s="1">
        <v>2821</v>
      </c>
      <c r="AR13" s="1"/>
      <c r="AS13" s="1">
        <v>2840</v>
      </c>
      <c r="AT13" s="1">
        <v>43096460</v>
      </c>
      <c r="AU13" s="1">
        <v>323244</v>
      </c>
      <c r="AV13" s="62">
        <v>1708275</v>
      </c>
      <c r="AW13" s="1">
        <v>4509362.8</v>
      </c>
      <c r="AX13" s="108">
        <v>10075300</v>
      </c>
      <c r="AY13" s="1">
        <v>1373389</v>
      </c>
      <c r="AZ13" s="126" t="s">
        <v>821</v>
      </c>
      <c r="BA13" s="1">
        <v>1762316</v>
      </c>
      <c r="BB13" s="108">
        <v>174914360</v>
      </c>
      <c r="BC13" s="1">
        <v>19</v>
      </c>
      <c r="BD13" s="1">
        <v>2857</v>
      </c>
      <c r="BE13" s="1"/>
      <c r="BF13" s="1">
        <v>2876</v>
      </c>
      <c r="BG13" s="1">
        <v>44071430</v>
      </c>
      <c r="BH13" s="1">
        <v>451614</v>
      </c>
      <c r="BI13" s="64">
        <v>1773431</v>
      </c>
      <c r="BJ13" s="1">
        <v>3619392.5000000005</v>
      </c>
      <c r="BK13" s="1">
        <v>10154134</v>
      </c>
      <c r="BL13" s="1">
        <v>1454348</v>
      </c>
      <c r="BM13" s="126" t="s">
        <v>822</v>
      </c>
      <c r="BN13" s="1">
        <v>1989330</v>
      </c>
      <c r="BO13" s="108">
        <v>195455330</v>
      </c>
    </row>
    <row r="14" spans="1:67">
      <c r="A14" s="80">
        <v>12</v>
      </c>
      <c r="B14" s="61" t="s">
        <v>11</v>
      </c>
      <c r="C14" s="123">
        <v>807</v>
      </c>
      <c r="D14" s="123">
        <v>1113</v>
      </c>
      <c r="E14" s="123">
        <v>7936</v>
      </c>
      <c r="F14" s="1">
        <v>9856</v>
      </c>
      <c r="G14" s="1">
        <v>34053600</v>
      </c>
      <c r="H14" s="1">
        <v>273701</v>
      </c>
      <c r="I14" s="62">
        <v>608708</v>
      </c>
      <c r="J14" s="1">
        <v>3839359.5999999996</v>
      </c>
      <c r="K14" s="108">
        <v>43938800</v>
      </c>
      <c r="L14" s="1">
        <v>965622</v>
      </c>
      <c r="M14" s="125" t="s">
        <v>824</v>
      </c>
      <c r="N14" s="1">
        <v>1021629</v>
      </c>
      <c r="O14" s="120">
        <v>23251170</v>
      </c>
      <c r="P14" s="123">
        <v>882</v>
      </c>
      <c r="Q14" s="123">
        <v>1113</v>
      </c>
      <c r="R14" s="123">
        <v>7592</v>
      </c>
      <c r="S14" s="1">
        <v>9587</v>
      </c>
      <c r="T14" s="1">
        <v>36655280</v>
      </c>
      <c r="U14" s="1">
        <v>303721</v>
      </c>
      <c r="V14" s="62">
        <v>651026</v>
      </c>
      <c r="W14" s="1">
        <v>4210703.8</v>
      </c>
      <c r="X14" s="108">
        <v>44643500</v>
      </c>
      <c r="Y14" s="1">
        <v>1028410</v>
      </c>
      <c r="Z14" s="124">
        <v>23036</v>
      </c>
      <c r="AA14" s="1">
        <v>1128246</v>
      </c>
      <c r="AB14" s="108">
        <v>25272290</v>
      </c>
      <c r="AC14" s="1">
        <v>882</v>
      </c>
      <c r="AD14" s="1">
        <v>1145</v>
      </c>
      <c r="AE14" s="1">
        <v>7613</v>
      </c>
      <c r="AF14">
        <v>9640</v>
      </c>
      <c r="AG14" s="1">
        <v>18205080</v>
      </c>
      <c r="AH14" s="1">
        <v>247968</v>
      </c>
      <c r="AI14" s="62">
        <v>726828</v>
      </c>
      <c r="AJ14" s="1">
        <v>7124880.700000002</v>
      </c>
      <c r="AK14" s="108">
        <v>45340800</v>
      </c>
      <c r="AL14" s="1">
        <v>1093544</v>
      </c>
      <c r="AM14" s="124" t="s">
        <v>825</v>
      </c>
      <c r="AN14" s="1">
        <v>1258989</v>
      </c>
      <c r="AO14" s="108">
        <v>27767250</v>
      </c>
      <c r="AP14" s="1">
        <v>1168</v>
      </c>
      <c r="AQ14" s="1">
        <v>1141</v>
      </c>
      <c r="AR14" s="1">
        <v>7656</v>
      </c>
      <c r="AS14" s="1">
        <v>9965</v>
      </c>
      <c r="AT14" s="1">
        <v>19631460</v>
      </c>
      <c r="AU14" s="1">
        <v>312993</v>
      </c>
      <c r="AV14" s="62">
        <v>793816</v>
      </c>
      <c r="AW14" s="1">
        <v>6561946.3999999985</v>
      </c>
      <c r="AX14" s="108">
        <v>46029600</v>
      </c>
      <c r="AY14" s="1">
        <v>1149216</v>
      </c>
      <c r="AZ14" s="126" t="s">
        <v>826</v>
      </c>
      <c r="BA14" s="1">
        <v>1385825</v>
      </c>
      <c r="BB14" s="108">
        <v>30107210</v>
      </c>
      <c r="BC14" s="1">
        <v>1168</v>
      </c>
      <c r="BD14" s="1">
        <v>1141</v>
      </c>
      <c r="BE14" s="1">
        <v>8060</v>
      </c>
      <c r="BF14" s="1">
        <v>10369</v>
      </c>
      <c r="BG14" s="1">
        <v>20408190</v>
      </c>
      <c r="BH14" s="1">
        <v>338706</v>
      </c>
      <c r="BI14" s="64">
        <v>896895</v>
      </c>
      <c r="BJ14" s="1">
        <v>5738714.2999999989</v>
      </c>
      <c r="BK14" s="1">
        <v>46668214</v>
      </c>
      <c r="BL14" s="1">
        <v>1207083</v>
      </c>
      <c r="BM14" s="126" t="s">
        <v>827</v>
      </c>
      <c r="BN14" s="1">
        <v>1524832</v>
      </c>
      <c r="BO14" s="108">
        <v>32644960</v>
      </c>
    </row>
    <row r="15" spans="1:67">
      <c r="A15" s="80">
        <v>13</v>
      </c>
      <c r="B15" s="61" t="s">
        <v>192</v>
      </c>
      <c r="C15" s="123">
        <v>718</v>
      </c>
      <c r="D15" s="123">
        <v>1287</v>
      </c>
      <c r="E15" s="123">
        <v>11729</v>
      </c>
      <c r="F15" s="1">
        <v>13734</v>
      </c>
      <c r="G15" s="1">
        <v>15315890</v>
      </c>
      <c r="H15" s="1">
        <v>248190</v>
      </c>
      <c r="I15" s="62">
        <v>463907</v>
      </c>
      <c r="J15" s="1">
        <v>174964.9</v>
      </c>
      <c r="K15" s="108">
        <v>32725400</v>
      </c>
      <c r="L15" s="1">
        <v>656268</v>
      </c>
      <c r="M15" s="125" t="s">
        <v>829</v>
      </c>
      <c r="N15" s="1">
        <v>692562</v>
      </c>
      <c r="O15" s="120">
        <v>21162830</v>
      </c>
      <c r="P15" s="123">
        <v>432</v>
      </c>
      <c r="Q15" s="123">
        <v>1287</v>
      </c>
      <c r="R15" s="123">
        <v>11837</v>
      </c>
      <c r="S15" s="1">
        <v>13556</v>
      </c>
      <c r="T15" s="1">
        <v>16600419.999999998</v>
      </c>
      <c r="U15" s="1">
        <v>266993</v>
      </c>
      <c r="V15" s="62">
        <v>502220</v>
      </c>
      <c r="W15" s="1">
        <v>241512.59999999995</v>
      </c>
      <c r="X15" s="108">
        <v>32998699.999999996</v>
      </c>
      <c r="Y15" s="1">
        <v>691343</v>
      </c>
      <c r="Z15" s="124" t="s">
        <v>830</v>
      </c>
      <c r="AA15" s="1">
        <v>754529</v>
      </c>
      <c r="AB15" s="108">
        <v>22865430</v>
      </c>
      <c r="AC15" s="1">
        <v>432</v>
      </c>
      <c r="AD15" s="1">
        <v>1325</v>
      </c>
      <c r="AE15" s="1">
        <v>12005</v>
      </c>
      <c r="AF15">
        <v>13762</v>
      </c>
      <c r="AG15" s="1">
        <v>18205080</v>
      </c>
      <c r="AH15" s="1">
        <v>283336</v>
      </c>
      <c r="AI15" s="62">
        <v>559713</v>
      </c>
      <c r="AJ15" s="1">
        <v>464299.59999999992</v>
      </c>
      <c r="AK15" s="108">
        <v>33264300.000000004</v>
      </c>
      <c r="AL15" s="1">
        <v>726655</v>
      </c>
      <c r="AM15" s="124" t="s">
        <v>831</v>
      </c>
      <c r="AN15" s="1">
        <v>830016</v>
      </c>
      <c r="AO15" s="108">
        <v>24952130</v>
      </c>
      <c r="AP15" s="1">
        <v>472</v>
      </c>
      <c r="AQ15" s="1">
        <v>1339</v>
      </c>
      <c r="AR15" s="1">
        <v>12182</v>
      </c>
      <c r="AS15" s="1">
        <v>13993</v>
      </c>
      <c r="AT15" s="1">
        <v>19631460</v>
      </c>
      <c r="AU15" s="1">
        <v>305526</v>
      </c>
      <c r="AV15" s="62">
        <v>626045</v>
      </c>
      <c r="AW15" s="1">
        <v>463360.6</v>
      </c>
      <c r="AX15" s="108">
        <v>33522699.999999996</v>
      </c>
      <c r="AY15" s="1">
        <v>764959</v>
      </c>
      <c r="AZ15" s="126" t="s">
        <v>832</v>
      </c>
      <c r="BA15" s="1">
        <v>922471</v>
      </c>
      <c r="BB15" s="108">
        <v>27517840</v>
      </c>
      <c r="BC15" s="1">
        <v>472</v>
      </c>
      <c r="BD15" s="1">
        <v>1255</v>
      </c>
      <c r="BE15" s="1">
        <v>12416</v>
      </c>
      <c r="BF15" s="1">
        <v>14143</v>
      </c>
      <c r="BG15" s="1">
        <v>20408190</v>
      </c>
      <c r="BH15" s="1">
        <v>394527</v>
      </c>
      <c r="BI15" s="64">
        <v>695856</v>
      </c>
      <c r="BJ15" s="1">
        <v>850397.60000000009</v>
      </c>
      <c r="BK15" s="1">
        <v>33753023</v>
      </c>
      <c r="BL15" s="1">
        <v>806775</v>
      </c>
      <c r="BM15" s="126" t="s">
        <v>833</v>
      </c>
      <c r="BN15" s="1">
        <v>1011851</v>
      </c>
      <c r="BO15" s="108">
        <v>29959340</v>
      </c>
    </row>
    <row r="16" spans="1:67">
      <c r="A16" s="80">
        <v>14</v>
      </c>
      <c r="B16" s="61" t="s">
        <v>196</v>
      </c>
      <c r="C16" s="123">
        <v>105</v>
      </c>
      <c r="D16" s="123">
        <v>349</v>
      </c>
      <c r="E16" s="123">
        <v>1576</v>
      </c>
      <c r="F16" s="1">
        <v>2030</v>
      </c>
      <c r="G16" s="1">
        <v>1869770</v>
      </c>
      <c r="H16" s="1">
        <v>22416</v>
      </c>
      <c r="I16" s="62">
        <v>625043</v>
      </c>
      <c r="J16" s="1">
        <v>2407</v>
      </c>
      <c r="K16" s="108">
        <v>3510000</v>
      </c>
      <c r="L16" s="1">
        <v>68050</v>
      </c>
      <c r="M16" s="125" t="s">
        <v>835</v>
      </c>
      <c r="N16" s="1">
        <v>71370</v>
      </c>
      <c r="O16" s="120">
        <v>20333340</v>
      </c>
      <c r="P16" s="123">
        <v>205</v>
      </c>
      <c r="Q16" s="123">
        <v>350</v>
      </c>
      <c r="R16" s="123">
        <v>1576</v>
      </c>
      <c r="S16" s="1">
        <v>2131</v>
      </c>
      <c r="T16" s="1">
        <v>2043750</v>
      </c>
      <c r="U16" s="1">
        <v>23699</v>
      </c>
      <c r="V16" s="62">
        <v>700296</v>
      </c>
      <c r="W16" s="1">
        <v>84939.199999999997</v>
      </c>
      <c r="X16" s="108">
        <v>3552500</v>
      </c>
      <c r="Y16" s="1">
        <v>71702</v>
      </c>
      <c r="Z16" s="124" t="s">
        <v>836</v>
      </c>
      <c r="AA16" s="1">
        <v>77248</v>
      </c>
      <c r="AB16" s="108">
        <v>21744880</v>
      </c>
      <c r="AC16" s="1">
        <v>205</v>
      </c>
      <c r="AD16" s="1">
        <v>350</v>
      </c>
      <c r="AE16" s="1">
        <v>1437</v>
      </c>
      <c r="AF16">
        <v>1992</v>
      </c>
      <c r="AG16" s="1">
        <v>2205790</v>
      </c>
      <c r="AH16" s="1">
        <v>20870</v>
      </c>
      <c r="AI16" s="62">
        <v>777409</v>
      </c>
      <c r="AJ16" s="1">
        <v>29578.499999999996</v>
      </c>
      <c r="AK16" s="108">
        <v>3594900</v>
      </c>
      <c r="AL16" s="1">
        <v>75627</v>
      </c>
      <c r="AM16" s="124" t="s">
        <v>837</v>
      </c>
      <c r="AN16" s="1">
        <v>84925</v>
      </c>
      <c r="AO16" s="108">
        <v>23623920</v>
      </c>
      <c r="AP16" s="1">
        <v>228</v>
      </c>
      <c r="AQ16" s="1">
        <v>350</v>
      </c>
      <c r="AR16" s="1">
        <v>1438</v>
      </c>
      <c r="AS16" s="1">
        <v>2016</v>
      </c>
      <c r="AT16" s="1">
        <v>2369600</v>
      </c>
      <c r="AU16" s="1">
        <v>25596</v>
      </c>
      <c r="AV16" s="62">
        <v>780346</v>
      </c>
      <c r="AW16" s="1">
        <v>64891.199999999997</v>
      </c>
      <c r="AX16" s="108">
        <v>3637100</v>
      </c>
      <c r="AY16" s="1">
        <v>79536</v>
      </c>
      <c r="AZ16" s="126" t="s">
        <v>838</v>
      </c>
      <c r="BA16" s="1">
        <v>92842</v>
      </c>
      <c r="BB16" s="108">
        <v>25526400</v>
      </c>
      <c r="BC16" s="1">
        <v>228</v>
      </c>
      <c r="BD16" s="1">
        <v>314</v>
      </c>
      <c r="BE16" s="1">
        <v>1401</v>
      </c>
      <c r="BF16" s="1">
        <v>1943</v>
      </c>
      <c r="BG16" s="1">
        <v>2484160</v>
      </c>
      <c r="BH16" s="1">
        <v>27299</v>
      </c>
      <c r="BI16" s="64">
        <v>928602</v>
      </c>
      <c r="BJ16" s="1">
        <v>89105.799999999988</v>
      </c>
      <c r="BK16" s="1">
        <v>3675768</v>
      </c>
      <c r="BL16" s="1">
        <v>83474</v>
      </c>
      <c r="BM16" s="126" t="s">
        <v>839</v>
      </c>
      <c r="BN16" s="1">
        <v>101448</v>
      </c>
      <c r="BO16" s="108">
        <v>27573470</v>
      </c>
    </row>
    <row r="17" spans="1:67">
      <c r="A17" s="80">
        <v>15</v>
      </c>
      <c r="B17" s="61" t="s">
        <v>200</v>
      </c>
      <c r="C17" s="123">
        <v>951</v>
      </c>
      <c r="D17" s="123">
        <v>1014</v>
      </c>
      <c r="E17" s="123">
        <v>22644</v>
      </c>
      <c r="F17" s="1">
        <v>24609</v>
      </c>
      <c r="G17" s="1">
        <v>24018690</v>
      </c>
      <c r="H17" s="1">
        <v>377577</v>
      </c>
      <c r="I17" s="62">
        <v>486426</v>
      </c>
      <c r="J17" s="1">
        <v>1312039.6000000001</v>
      </c>
      <c r="K17" s="108">
        <v>37840700</v>
      </c>
      <c r="L17" s="1">
        <v>1054402</v>
      </c>
      <c r="M17" s="125" t="s">
        <v>841</v>
      </c>
      <c r="N17" s="1">
        <v>1120577</v>
      </c>
      <c r="O17" s="120">
        <v>29613050</v>
      </c>
      <c r="P17" s="123">
        <v>629</v>
      </c>
      <c r="Q17" s="123">
        <v>1014</v>
      </c>
      <c r="R17" s="123">
        <v>20967</v>
      </c>
      <c r="S17" s="1">
        <v>22610</v>
      </c>
      <c r="T17" s="1">
        <v>26910180</v>
      </c>
      <c r="U17" s="1">
        <v>398568</v>
      </c>
      <c r="V17" s="62">
        <v>498094</v>
      </c>
      <c r="W17" s="1">
        <v>2298776.1999999997</v>
      </c>
      <c r="X17" s="108">
        <v>38106600</v>
      </c>
      <c r="Y17" s="1">
        <v>1124465</v>
      </c>
      <c r="Z17" s="124" t="s">
        <v>842</v>
      </c>
      <c r="AA17" s="1">
        <v>1248767</v>
      </c>
      <c r="AB17" s="108">
        <v>32770379.999999996</v>
      </c>
      <c r="AC17" s="1">
        <v>630</v>
      </c>
      <c r="AD17" s="1">
        <v>1045</v>
      </c>
      <c r="AE17" s="1">
        <v>20990</v>
      </c>
      <c r="AF17">
        <v>22665</v>
      </c>
      <c r="AG17" s="1">
        <v>28708110</v>
      </c>
      <c r="AH17" s="1">
        <v>435745</v>
      </c>
      <c r="AI17" s="62">
        <v>571752</v>
      </c>
      <c r="AJ17" s="1">
        <v>3396254.0999999996</v>
      </c>
      <c r="AK17" s="108">
        <v>38363200</v>
      </c>
      <c r="AL17" s="1">
        <v>1192790</v>
      </c>
      <c r="AM17" s="124" t="s">
        <v>843</v>
      </c>
      <c r="AN17" s="1">
        <v>1382501</v>
      </c>
      <c r="AO17" s="108">
        <v>36037180</v>
      </c>
      <c r="AP17" s="1">
        <v>734</v>
      </c>
      <c r="AQ17" s="1">
        <v>920</v>
      </c>
      <c r="AR17" s="1">
        <v>20695</v>
      </c>
      <c r="AS17" s="1">
        <v>22349</v>
      </c>
      <c r="AT17" s="1">
        <v>30523980</v>
      </c>
      <c r="AU17" s="1">
        <v>452749</v>
      </c>
      <c r="AV17" s="62">
        <v>659839</v>
      </c>
      <c r="AW17" s="1">
        <v>1802505.9</v>
      </c>
      <c r="AX17" s="108">
        <v>38610200</v>
      </c>
      <c r="AY17" s="1">
        <v>1262684</v>
      </c>
      <c r="AZ17" s="126" t="s">
        <v>844</v>
      </c>
      <c r="BA17" s="1">
        <v>1537948</v>
      </c>
      <c r="BB17" s="108">
        <v>39832680</v>
      </c>
      <c r="BC17" s="1">
        <v>734</v>
      </c>
      <c r="BD17" s="1">
        <v>742</v>
      </c>
      <c r="BE17" s="1">
        <v>16269</v>
      </c>
      <c r="BF17" s="1">
        <v>17745</v>
      </c>
      <c r="BG17" s="1">
        <v>30824810</v>
      </c>
      <c r="BH17" s="1">
        <v>634826</v>
      </c>
      <c r="BI17" s="64">
        <v>830472</v>
      </c>
      <c r="BJ17" s="1">
        <v>2593377.3000000003</v>
      </c>
      <c r="BK17" s="1">
        <v>38828061</v>
      </c>
      <c r="BL17" s="1">
        <v>1331395</v>
      </c>
      <c r="BM17" s="126" t="s">
        <v>845</v>
      </c>
      <c r="BN17" s="1">
        <v>1692903</v>
      </c>
      <c r="BO17" s="108">
        <v>43578100</v>
      </c>
    </row>
    <row r="18" spans="1:67">
      <c r="A18" s="80">
        <v>16</v>
      </c>
      <c r="B18" s="61" t="s">
        <v>15</v>
      </c>
      <c r="C18" s="123">
        <v>153</v>
      </c>
      <c r="D18" s="123">
        <v>452</v>
      </c>
      <c r="E18" s="123">
        <v>2676</v>
      </c>
      <c r="F18" s="1">
        <v>3281</v>
      </c>
      <c r="G18" s="1">
        <v>7955540</v>
      </c>
      <c r="H18" s="1">
        <v>152087</v>
      </c>
      <c r="I18" s="62">
        <v>693987</v>
      </c>
      <c r="J18" s="1">
        <v>2171692</v>
      </c>
      <c r="K18" s="108">
        <v>10943800</v>
      </c>
      <c r="L18" s="1">
        <v>290546</v>
      </c>
      <c r="M18" s="125" t="s">
        <v>847</v>
      </c>
      <c r="N18" s="1">
        <v>306174</v>
      </c>
      <c r="O18" s="120">
        <v>27977010</v>
      </c>
      <c r="P18" s="123">
        <v>183</v>
      </c>
      <c r="Q18" s="123">
        <v>452</v>
      </c>
      <c r="R18" s="123">
        <v>2702</v>
      </c>
      <c r="S18" s="1">
        <v>3337</v>
      </c>
      <c r="T18" s="1">
        <v>8457800</v>
      </c>
      <c r="U18" s="1">
        <v>151949</v>
      </c>
      <c r="V18" s="62">
        <v>719447</v>
      </c>
      <c r="W18" s="1">
        <v>2716263.7</v>
      </c>
      <c r="X18" s="108">
        <v>11198600</v>
      </c>
      <c r="Y18" s="1">
        <v>310386</v>
      </c>
      <c r="Z18" s="124" t="s">
        <v>848</v>
      </c>
      <c r="AA18" s="1">
        <v>338225</v>
      </c>
      <c r="AB18" s="108">
        <v>30202440</v>
      </c>
      <c r="AC18" s="1">
        <v>183</v>
      </c>
      <c r="AD18" s="1">
        <v>466</v>
      </c>
      <c r="AE18" s="1">
        <v>2880</v>
      </c>
      <c r="AF18">
        <v>3529</v>
      </c>
      <c r="AG18" s="1">
        <v>9750370</v>
      </c>
      <c r="AH18" s="1">
        <v>306305</v>
      </c>
      <c r="AI18" s="62">
        <v>799876</v>
      </c>
      <c r="AJ18" s="1">
        <v>3720210.3</v>
      </c>
      <c r="AK18" s="108">
        <v>11452500</v>
      </c>
      <c r="AL18" s="1">
        <v>331099</v>
      </c>
      <c r="AM18" s="124" t="s">
        <v>849</v>
      </c>
      <c r="AN18" s="1">
        <v>377836</v>
      </c>
      <c r="AO18" s="108">
        <v>32991610</v>
      </c>
      <c r="AP18" s="1">
        <v>217</v>
      </c>
      <c r="AQ18" s="1">
        <v>447</v>
      </c>
      <c r="AR18" s="1">
        <v>2885</v>
      </c>
      <c r="AS18" s="1">
        <v>3549</v>
      </c>
      <c r="AT18" s="1">
        <v>8562970</v>
      </c>
      <c r="AU18" s="1">
        <v>196970</v>
      </c>
      <c r="AV18" s="62">
        <v>900764</v>
      </c>
      <c r="AW18" s="1">
        <v>2034627.1</v>
      </c>
      <c r="AX18" s="108">
        <v>11704900</v>
      </c>
      <c r="AY18" s="1">
        <v>349351</v>
      </c>
      <c r="AZ18" s="126" t="s">
        <v>850</v>
      </c>
      <c r="BA18" s="1">
        <v>428740</v>
      </c>
      <c r="BB18" s="108">
        <v>36629180</v>
      </c>
      <c r="BC18" s="1">
        <v>217</v>
      </c>
      <c r="BD18" s="1">
        <v>384</v>
      </c>
      <c r="BE18" s="1">
        <v>3090</v>
      </c>
      <c r="BF18" s="1">
        <v>3691</v>
      </c>
      <c r="BG18" s="1">
        <v>8575100</v>
      </c>
      <c r="BH18" s="1">
        <v>228983</v>
      </c>
      <c r="BI18" s="64">
        <v>1032346</v>
      </c>
      <c r="BJ18" s="1">
        <v>2541968.5</v>
      </c>
      <c r="BK18" s="1">
        <v>11934373</v>
      </c>
      <c r="BL18" s="1">
        <v>368217</v>
      </c>
      <c r="BM18" s="126" t="s">
        <v>851</v>
      </c>
      <c r="BN18" s="1">
        <v>478544</v>
      </c>
      <c r="BO18" s="108">
        <v>40027960</v>
      </c>
    </row>
    <row r="19" spans="1:67">
      <c r="A19" s="80">
        <v>17</v>
      </c>
      <c r="B19" s="61" t="s">
        <v>16</v>
      </c>
      <c r="C19" s="123">
        <v>488</v>
      </c>
      <c r="D19" s="123">
        <v>447</v>
      </c>
      <c r="E19" s="123">
        <v>2171</v>
      </c>
      <c r="F19" s="1">
        <v>3106</v>
      </c>
      <c r="G19" s="1">
        <v>3223940</v>
      </c>
      <c r="H19" s="1">
        <v>104204</v>
      </c>
      <c r="I19" s="62">
        <v>785622</v>
      </c>
      <c r="J19" s="1">
        <v>482085</v>
      </c>
      <c r="K19" s="108">
        <v>3957600</v>
      </c>
      <c r="L19" s="1">
        <v>99992</v>
      </c>
      <c r="M19" s="125" t="s">
        <v>853</v>
      </c>
      <c r="N19" s="1">
        <v>104612</v>
      </c>
      <c r="O19" s="120">
        <v>26433490</v>
      </c>
      <c r="P19" s="123">
        <v>449</v>
      </c>
      <c r="Q19" s="123">
        <v>447</v>
      </c>
      <c r="R19" s="123">
        <v>2197</v>
      </c>
      <c r="S19" s="1">
        <v>3093</v>
      </c>
      <c r="T19" s="1">
        <v>3546600</v>
      </c>
      <c r="U19" s="1">
        <v>113419</v>
      </c>
      <c r="V19" s="62">
        <v>885942</v>
      </c>
      <c r="W19" s="1">
        <v>482037.8</v>
      </c>
      <c r="X19" s="108">
        <v>4007200</v>
      </c>
      <c r="Y19" s="1">
        <v>106951</v>
      </c>
      <c r="Z19" s="124" t="s">
        <v>854</v>
      </c>
      <c r="AA19" s="1">
        <v>117987</v>
      </c>
      <c r="AB19" s="108">
        <v>29443590</v>
      </c>
      <c r="AC19" s="1">
        <v>450</v>
      </c>
      <c r="AD19" s="1">
        <v>459</v>
      </c>
      <c r="AE19" s="1">
        <v>2231</v>
      </c>
      <c r="AF19">
        <v>3140</v>
      </c>
      <c r="AG19" s="1">
        <v>3914320</v>
      </c>
      <c r="AH19" s="1">
        <v>145400</v>
      </c>
      <c r="AI19" s="62">
        <v>1008900</v>
      </c>
      <c r="AJ19" s="1">
        <v>390856.1</v>
      </c>
      <c r="AK19" s="108">
        <v>4056300</v>
      </c>
      <c r="AL19" s="1">
        <v>114104</v>
      </c>
      <c r="AM19" s="124" t="s">
        <v>855</v>
      </c>
      <c r="AN19" s="1">
        <v>134408</v>
      </c>
      <c r="AO19" s="108">
        <v>33135150</v>
      </c>
      <c r="AP19" s="1">
        <v>529</v>
      </c>
      <c r="AQ19" s="1">
        <v>447</v>
      </c>
      <c r="AR19" s="1">
        <v>2259</v>
      </c>
      <c r="AS19" s="1">
        <v>3235</v>
      </c>
      <c r="AT19" s="1">
        <v>4335030</v>
      </c>
      <c r="AU19" s="1">
        <v>151144</v>
      </c>
      <c r="AV19" s="62">
        <v>1077879</v>
      </c>
      <c r="AW19" s="1">
        <v>427163.3</v>
      </c>
      <c r="AX19" s="108">
        <v>4104899.9999999995</v>
      </c>
      <c r="AY19" s="1">
        <v>121788</v>
      </c>
      <c r="AZ19" s="126" t="s">
        <v>856</v>
      </c>
      <c r="BA19" s="1">
        <v>156396</v>
      </c>
      <c r="BB19" s="108">
        <v>38099860</v>
      </c>
      <c r="BC19" s="1">
        <v>529</v>
      </c>
      <c r="BD19" s="1">
        <v>386</v>
      </c>
      <c r="BE19" s="1">
        <v>2311</v>
      </c>
      <c r="BF19" s="1">
        <v>3226</v>
      </c>
      <c r="BG19" s="1">
        <v>4594180</v>
      </c>
      <c r="BH19" s="1">
        <v>111075</v>
      </c>
      <c r="BI19" s="64">
        <v>1045145</v>
      </c>
      <c r="BJ19" s="1">
        <v>495846.69999999995</v>
      </c>
      <c r="BK19" s="1">
        <v>4148588</v>
      </c>
      <c r="BL19" s="1">
        <v>129131</v>
      </c>
      <c r="BM19" s="126" t="s">
        <v>857</v>
      </c>
      <c r="BN19" s="1">
        <v>177156</v>
      </c>
      <c r="BO19" s="108">
        <v>42659150</v>
      </c>
    </row>
    <row r="20" spans="1:67">
      <c r="A20" s="80">
        <v>18</v>
      </c>
      <c r="B20" s="61" t="s">
        <v>210</v>
      </c>
      <c r="C20" s="123">
        <v>362</v>
      </c>
      <c r="D20" s="123">
        <v>933</v>
      </c>
      <c r="E20" s="123">
        <v>1785</v>
      </c>
      <c r="F20" s="1">
        <v>3080</v>
      </c>
      <c r="G20" s="1">
        <v>837170</v>
      </c>
      <c r="H20" s="1">
        <v>44270</v>
      </c>
      <c r="I20" s="62">
        <v>444630</v>
      </c>
      <c r="J20" s="1">
        <v>465075.89999999997</v>
      </c>
      <c r="K20" s="108">
        <v>4581600</v>
      </c>
      <c r="L20" s="1">
        <v>67379</v>
      </c>
      <c r="M20" s="125" t="s">
        <v>859</v>
      </c>
      <c r="N20" s="1">
        <v>68177</v>
      </c>
      <c r="O20" s="120">
        <v>14879830</v>
      </c>
      <c r="P20" s="123">
        <v>477</v>
      </c>
      <c r="Q20" s="123">
        <v>933</v>
      </c>
      <c r="R20" s="123">
        <v>1778</v>
      </c>
      <c r="S20" s="1">
        <v>3188</v>
      </c>
      <c r="T20" s="1">
        <v>976390</v>
      </c>
      <c r="U20" s="1">
        <v>46160</v>
      </c>
      <c r="V20" s="62">
        <v>484661</v>
      </c>
      <c r="W20" s="1">
        <v>635790</v>
      </c>
      <c r="X20" s="108">
        <v>4646800</v>
      </c>
      <c r="Y20" s="1">
        <v>66341</v>
      </c>
      <c r="Z20" s="124" t="s">
        <v>860</v>
      </c>
      <c r="AA20" s="1">
        <v>69022</v>
      </c>
      <c r="AB20" s="108">
        <v>14853740</v>
      </c>
      <c r="AC20" s="1">
        <v>478</v>
      </c>
      <c r="AD20" s="1">
        <v>960</v>
      </c>
      <c r="AE20" s="1">
        <v>1783</v>
      </c>
      <c r="AF20">
        <v>3221</v>
      </c>
      <c r="AG20" s="1">
        <v>1133333</v>
      </c>
      <c r="AH20" s="1">
        <v>48020</v>
      </c>
      <c r="AI20" s="62">
        <v>547748</v>
      </c>
      <c r="AJ20" s="1">
        <v>488164.1</v>
      </c>
      <c r="AK20" s="108">
        <v>4710800</v>
      </c>
      <c r="AL20" s="1">
        <v>69767</v>
      </c>
      <c r="AM20" s="124" t="s">
        <v>861</v>
      </c>
      <c r="AN20" s="1">
        <v>73619</v>
      </c>
      <c r="AO20" s="108">
        <v>15627570</v>
      </c>
      <c r="AP20" s="1">
        <v>707</v>
      </c>
      <c r="AQ20" s="1">
        <v>923</v>
      </c>
      <c r="AR20" s="1">
        <v>1793</v>
      </c>
      <c r="AS20" s="1">
        <v>3423</v>
      </c>
      <c r="AT20" s="1">
        <v>1291470</v>
      </c>
      <c r="AU20" s="1">
        <v>49918</v>
      </c>
      <c r="AV20" s="62">
        <v>636019</v>
      </c>
      <c r="AW20" s="1">
        <v>551131.19999999995</v>
      </c>
      <c r="AX20" s="108">
        <v>4773800</v>
      </c>
      <c r="AY20" s="1">
        <v>73373</v>
      </c>
      <c r="AZ20" s="126" t="s">
        <v>862</v>
      </c>
      <c r="BA20" s="1">
        <v>81621</v>
      </c>
      <c r="BB20" s="108">
        <v>17097660</v>
      </c>
      <c r="BC20" s="1">
        <v>707</v>
      </c>
      <c r="BD20" s="1">
        <v>773</v>
      </c>
      <c r="BE20" s="1">
        <v>1828</v>
      </c>
      <c r="BF20" s="1">
        <v>3308</v>
      </c>
      <c r="BG20" s="1">
        <v>1402300</v>
      </c>
      <c r="BH20" s="1">
        <v>56432</v>
      </c>
      <c r="BI20" s="64">
        <v>668499</v>
      </c>
      <c r="BJ20" s="1">
        <v>699376.7</v>
      </c>
      <c r="BK20" s="1">
        <v>4830118</v>
      </c>
      <c r="BL20" s="1">
        <v>89345</v>
      </c>
      <c r="BM20" s="126" t="s">
        <v>863</v>
      </c>
      <c r="BN20" s="1">
        <v>103865</v>
      </c>
      <c r="BO20" s="108">
        <v>21479400</v>
      </c>
    </row>
    <row r="21" spans="1:67">
      <c r="A21" s="80">
        <v>19</v>
      </c>
      <c r="B21" s="61" t="s">
        <v>214</v>
      </c>
      <c r="C21" s="123">
        <v>563</v>
      </c>
      <c r="D21" s="123">
        <v>881</v>
      </c>
      <c r="E21" s="123">
        <v>5855</v>
      </c>
      <c r="F21" s="1">
        <v>7299</v>
      </c>
      <c r="G21" s="1">
        <v>486910</v>
      </c>
      <c r="H21" s="1">
        <v>22914</v>
      </c>
      <c r="I21" s="62">
        <v>384025</v>
      </c>
      <c r="J21" s="1">
        <v>5491.6</v>
      </c>
      <c r="K21" s="108">
        <v>4788600</v>
      </c>
      <c r="L21" s="1">
        <v>46334</v>
      </c>
      <c r="M21" s="125" t="s">
        <v>865</v>
      </c>
      <c r="N21" s="1">
        <v>48815</v>
      </c>
      <c r="O21" s="120">
        <v>10194010</v>
      </c>
      <c r="P21" s="123">
        <v>896</v>
      </c>
      <c r="Q21" s="123">
        <v>882</v>
      </c>
      <c r="R21" s="123">
        <v>6142</v>
      </c>
      <c r="S21" s="1">
        <v>7920</v>
      </c>
      <c r="T21" s="1">
        <v>567320</v>
      </c>
      <c r="U21" s="1">
        <v>25353</v>
      </c>
      <c r="V21" s="62">
        <v>397111</v>
      </c>
      <c r="W21" s="1">
        <v>8723.7000000000007</v>
      </c>
      <c r="X21" s="108">
        <v>4871200</v>
      </c>
      <c r="Y21" s="1">
        <v>48863</v>
      </c>
      <c r="Z21" s="124" t="s">
        <v>866</v>
      </c>
      <c r="AA21" s="1">
        <v>54893</v>
      </c>
      <c r="AB21" s="108">
        <v>11268850</v>
      </c>
      <c r="AC21" s="1">
        <v>897</v>
      </c>
      <c r="AD21" s="1">
        <v>882</v>
      </c>
      <c r="AE21" s="1">
        <v>6230</v>
      </c>
      <c r="AF21">
        <v>8009</v>
      </c>
      <c r="AG21" s="1">
        <v>639570</v>
      </c>
      <c r="AH21" s="1">
        <v>27354</v>
      </c>
      <c r="AI21" s="62">
        <v>432053</v>
      </c>
      <c r="AJ21" s="1">
        <v>9851.5</v>
      </c>
      <c r="AK21" s="108">
        <v>4954000</v>
      </c>
      <c r="AL21" s="1">
        <v>51505</v>
      </c>
      <c r="AM21" s="124" t="s">
        <v>867</v>
      </c>
      <c r="AN21" s="1">
        <v>61325</v>
      </c>
      <c r="AO21" s="108">
        <v>12379020</v>
      </c>
      <c r="AP21" s="1">
        <v>1184</v>
      </c>
      <c r="AQ21" s="1">
        <v>882</v>
      </c>
      <c r="AR21" s="1">
        <v>6323</v>
      </c>
      <c r="AS21" s="1">
        <v>8389</v>
      </c>
      <c r="AT21" s="1">
        <v>702260</v>
      </c>
      <c r="AU21" s="1">
        <v>27041</v>
      </c>
      <c r="AV21" s="62">
        <v>493088</v>
      </c>
      <c r="AW21" s="1">
        <v>15077.499999999998</v>
      </c>
      <c r="AX21" s="108">
        <v>5036900</v>
      </c>
      <c r="AY21" s="1">
        <v>54108</v>
      </c>
      <c r="AZ21" s="126" t="s">
        <v>868</v>
      </c>
      <c r="BA21" s="1">
        <v>68500</v>
      </c>
      <c r="BB21" s="108">
        <v>13599730</v>
      </c>
      <c r="BC21" s="1">
        <v>1185</v>
      </c>
      <c r="BD21" s="1">
        <v>882</v>
      </c>
      <c r="BE21" s="1">
        <v>6515</v>
      </c>
      <c r="BF21" s="1">
        <v>8582</v>
      </c>
      <c r="BG21" s="1">
        <v>749760</v>
      </c>
      <c r="BH21" s="1">
        <v>33294</v>
      </c>
      <c r="BI21" s="64">
        <v>533891</v>
      </c>
      <c r="BJ21" s="1">
        <v>69852.900000000009</v>
      </c>
      <c r="BK21" s="1">
        <v>5112760</v>
      </c>
      <c r="BL21" s="1">
        <v>56832</v>
      </c>
      <c r="BM21" s="126" t="s">
        <v>869</v>
      </c>
      <c r="BN21" s="1">
        <v>76191</v>
      </c>
      <c r="BO21" s="108">
        <v>14880850</v>
      </c>
    </row>
    <row r="22" spans="1:67">
      <c r="A22" s="80">
        <v>20</v>
      </c>
      <c r="B22" s="61" t="s">
        <v>19</v>
      </c>
      <c r="C22" s="123">
        <v>1481</v>
      </c>
      <c r="D22" s="123">
        <v>839</v>
      </c>
      <c r="E22" s="123">
        <v>3445</v>
      </c>
      <c r="F22" s="1">
        <v>5765</v>
      </c>
      <c r="G22" s="1">
        <v>1434720</v>
      </c>
      <c r="H22" s="1">
        <v>37000</v>
      </c>
      <c r="I22" s="62">
        <v>586732</v>
      </c>
      <c r="J22" s="1">
        <v>500697.8</v>
      </c>
      <c r="K22" s="108">
        <v>4488900</v>
      </c>
      <c r="L22" s="1">
        <v>90798</v>
      </c>
      <c r="M22" s="125" t="s">
        <v>871</v>
      </c>
      <c r="N22" s="1">
        <v>96727</v>
      </c>
      <c r="O22" s="120">
        <v>21548090</v>
      </c>
      <c r="P22" s="123">
        <v>1420</v>
      </c>
      <c r="Q22" s="123">
        <v>839</v>
      </c>
      <c r="R22" s="123">
        <v>3494</v>
      </c>
      <c r="S22" s="1">
        <v>5753</v>
      </c>
      <c r="T22" s="1">
        <v>1603720</v>
      </c>
      <c r="U22" s="1">
        <v>39524</v>
      </c>
      <c r="V22" s="62">
        <v>613273</v>
      </c>
      <c r="W22" s="1">
        <v>397534.80000000005</v>
      </c>
      <c r="X22" s="108">
        <v>4565600</v>
      </c>
      <c r="Y22" s="1">
        <v>96162</v>
      </c>
      <c r="Z22" s="124" t="s">
        <v>872</v>
      </c>
      <c r="AA22" s="1">
        <v>106959</v>
      </c>
      <c r="AB22" s="108">
        <v>23427050</v>
      </c>
      <c r="AC22" s="1">
        <v>1420</v>
      </c>
      <c r="AD22" s="1">
        <v>864</v>
      </c>
      <c r="AE22" s="1">
        <v>3628</v>
      </c>
      <c r="AF22">
        <v>5912</v>
      </c>
      <c r="AG22" s="1">
        <v>1889390</v>
      </c>
      <c r="AH22" s="1">
        <v>40786</v>
      </c>
      <c r="AI22" s="62">
        <v>672211</v>
      </c>
      <c r="AJ22" s="1">
        <v>649954.89999999991</v>
      </c>
      <c r="AK22" s="108">
        <v>4641400</v>
      </c>
      <c r="AL22" s="1">
        <v>101980</v>
      </c>
      <c r="AM22" s="124" t="s">
        <v>873</v>
      </c>
      <c r="AN22" s="1">
        <v>118641</v>
      </c>
      <c r="AO22" s="108">
        <v>25561500</v>
      </c>
      <c r="AP22" s="1">
        <v>1806</v>
      </c>
      <c r="AQ22" s="1">
        <v>815</v>
      </c>
      <c r="AR22" s="1">
        <v>3648</v>
      </c>
      <c r="AS22" s="1">
        <v>6269</v>
      </c>
      <c r="AT22" s="1">
        <v>1862440</v>
      </c>
      <c r="AU22" s="1">
        <v>47447</v>
      </c>
      <c r="AV22" s="62">
        <v>786711</v>
      </c>
      <c r="AW22" s="1">
        <v>966108.19999999984</v>
      </c>
      <c r="AX22" s="108">
        <v>4716100</v>
      </c>
      <c r="AY22" s="1">
        <v>107115</v>
      </c>
      <c r="AZ22" s="126" t="s">
        <v>874</v>
      </c>
      <c r="BA22" s="1">
        <v>132345</v>
      </c>
      <c r="BB22" s="108">
        <v>28062480</v>
      </c>
      <c r="BC22" s="1">
        <v>1806</v>
      </c>
      <c r="BD22" s="1">
        <v>815</v>
      </c>
      <c r="BE22" s="1">
        <v>3642</v>
      </c>
      <c r="BF22" s="1">
        <v>6263</v>
      </c>
      <c r="BG22" s="1">
        <v>1989630</v>
      </c>
      <c r="BH22" s="1">
        <v>49128</v>
      </c>
      <c r="BI22" s="64">
        <v>783050</v>
      </c>
      <c r="BJ22" s="1">
        <v>1335716.9999999998</v>
      </c>
      <c r="BK22" s="1">
        <v>4783209</v>
      </c>
      <c r="BL22" s="1">
        <v>112325</v>
      </c>
      <c r="BM22" s="126" t="s">
        <v>875</v>
      </c>
      <c r="BN22" s="1">
        <v>146703</v>
      </c>
      <c r="BO22" s="108">
        <v>30629610</v>
      </c>
    </row>
    <row r="23" spans="1:67">
      <c r="A23" s="80">
        <v>21</v>
      </c>
      <c r="B23" s="61" t="s">
        <v>20</v>
      </c>
      <c r="C23" s="123">
        <v>795</v>
      </c>
      <c r="D23" s="123">
        <v>865</v>
      </c>
      <c r="E23" s="123">
        <v>2655</v>
      </c>
      <c r="F23" s="1">
        <v>4315</v>
      </c>
      <c r="G23" s="1">
        <v>649950</v>
      </c>
      <c r="H23" s="1">
        <v>23282</v>
      </c>
      <c r="I23" s="62">
        <v>642867</v>
      </c>
      <c r="J23" s="1">
        <v>543657.19999999995</v>
      </c>
      <c r="K23" s="108">
        <v>2275100</v>
      </c>
      <c r="L23" s="1">
        <v>60493</v>
      </c>
      <c r="M23" s="125" t="s">
        <v>877</v>
      </c>
      <c r="N23" s="1">
        <v>65871</v>
      </c>
      <c r="O23" s="120">
        <v>28952940</v>
      </c>
      <c r="P23" s="123">
        <v>1113</v>
      </c>
      <c r="Q23" s="123">
        <v>865</v>
      </c>
      <c r="R23" s="123">
        <v>3017</v>
      </c>
      <c r="S23" s="1">
        <v>4995</v>
      </c>
      <c r="T23" s="1">
        <v>752340</v>
      </c>
      <c r="U23" s="1">
        <v>24751</v>
      </c>
      <c r="V23" s="62">
        <v>699727</v>
      </c>
      <c r="W23" s="1">
        <v>524738</v>
      </c>
      <c r="X23" s="108">
        <v>2329800</v>
      </c>
      <c r="Y23" s="1">
        <v>64649</v>
      </c>
      <c r="Z23" s="124" t="s">
        <v>878</v>
      </c>
      <c r="AA23" s="1">
        <v>73425</v>
      </c>
      <c r="AB23" s="108">
        <v>31515970</v>
      </c>
      <c r="AC23" s="1">
        <v>1113</v>
      </c>
      <c r="AD23" s="1">
        <v>891</v>
      </c>
      <c r="AE23" s="1">
        <v>3037</v>
      </c>
      <c r="AF23">
        <v>5041</v>
      </c>
      <c r="AG23" s="1">
        <v>854780</v>
      </c>
      <c r="AH23" s="1">
        <v>26236</v>
      </c>
      <c r="AI23" s="62">
        <v>784864</v>
      </c>
      <c r="AJ23" s="1">
        <v>481564.50000000012</v>
      </c>
      <c r="AK23" s="108">
        <v>2384700</v>
      </c>
      <c r="AL23" s="1">
        <v>69441</v>
      </c>
      <c r="AM23" s="124" t="s">
        <v>879</v>
      </c>
      <c r="AN23" s="1">
        <v>81957</v>
      </c>
      <c r="AO23" s="108">
        <v>34367340</v>
      </c>
      <c r="AP23" s="1">
        <v>1299</v>
      </c>
      <c r="AQ23" s="1">
        <v>574</v>
      </c>
      <c r="AR23" s="1">
        <v>3068</v>
      </c>
      <c r="AS23" s="1">
        <v>4941</v>
      </c>
      <c r="AT23" s="1">
        <v>970160</v>
      </c>
      <c r="AU23" s="1">
        <v>23844</v>
      </c>
      <c r="AV23" s="62">
        <v>900699</v>
      </c>
      <c r="AW23" s="1">
        <v>951044.59999999986</v>
      </c>
      <c r="AX23" s="108">
        <v>2439900</v>
      </c>
      <c r="AY23" s="1">
        <v>73725</v>
      </c>
      <c r="AZ23" s="126" t="s">
        <v>880</v>
      </c>
      <c r="BA23" s="1">
        <v>89890</v>
      </c>
      <c r="BB23" s="108">
        <v>36842260</v>
      </c>
      <c r="BC23" s="1">
        <v>1299</v>
      </c>
      <c r="BD23" s="1">
        <v>574</v>
      </c>
      <c r="BE23" s="1">
        <v>3075</v>
      </c>
      <c r="BF23" s="1">
        <v>4948</v>
      </c>
      <c r="BG23" s="1">
        <v>1048640</v>
      </c>
      <c r="BH23" s="1">
        <v>32904</v>
      </c>
      <c r="BI23" s="64">
        <v>920786</v>
      </c>
      <c r="BJ23" s="1">
        <v>933570.29999999981</v>
      </c>
      <c r="BK23" s="1">
        <v>2490178</v>
      </c>
      <c r="BL23" s="1">
        <v>78891</v>
      </c>
      <c r="BM23" s="126" t="s">
        <v>881</v>
      </c>
      <c r="BN23" s="1">
        <v>100218</v>
      </c>
      <c r="BO23" s="108">
        <v>40166840</v>
      </c>
    </row>
    <row r="24" spans="1:67">
      <c r="A24" s="80">
        <v>22</v>
      </c>
      <c r="B24" s="61" t="s">
        <v>21</v>
      </c>
      <c r="C24" s="123">
        <v>700</v>
      </c>
      <c r="D24" s="123">
        <v>411</v>
      </c>
      <c r="E24" s="123">
        <v>3874</v>
      </c>
      <c r="F24" s="1">
        <v>4985</v>
      </c>
      <c r="G24" s="1">
        <v>1467130</v>
      </c>
      <c r="H24" s="1">
        <v>64191</v>
      </c>
      <c r="I24" s="62">
        <v>699417</v>
      </c>
      <c r="J24" s="1">
        <v>272052.59999999998</v>
      </c>
      <c r="K24" s="108">
        <v>3714300</v>
      </c>
      <c r="L24" s="1">
        <v>91252</v>
      </c>
      <c r="M24" s="125" t="s">
        <v>883</v>
      </c>
      <c r="N24" s="1">
        <v>98781</v>
      </c>
      <c r="O24" s="120">
        <v>26594380</v>
      </c>
      <c r="P24" s="123">
        <v>791</v>
      </c>
      <c r="Q24" s="123">
        <v>411</v>
      </c>
      <c r="R24" s="123">
        <v>3957</v>
      </c>
      <c r="S24" s="1">
        <v>5159</v>
      </c>
      <c r="T24" s="1">
        <v>1688440</v>
      </c>
      <c r="U24" s="1">
        <v>68231</v>
      </c>
      <c r="V24" s="62">
        <v>751833</v>
      </c>
      <c r="W24" s="1">
        <v>272291.30000000005</v>
      </c>
      <c r="X24" s="108">
        <v>3785000</v>
      </c>
      <c r="Y24" s="1">
        <v>96698</v>
      </c>
      <c r="Z24" s="124" t="s">
        <v>884</v>
      </c>
      <c r="AA24" s="1">
        <v>106725</v>
      </c>
      <c r="AB24" s="108">
        <v>28197080</v>
      </c>
      <c r="AC24" s="1">
        <v>791</v>
      </c>
      <c r="AD24" s="1">
        <v>424</v>
      </c>
      <c r="AE24" s="1">
        <v>4011</v>
      </c>
      <c r="AF24">
        <v>5226</v>
      </c>
      <c r="AG24" s="1">
        <v>1880660</v>
      </c>
      <c r="AH24" s="1">
        <v>82114</v>
      </c>
      <c r="AI24" s="62">
        <v>813926</v>
      </c>
      <c r="AJ24" s="1">
        <v>260619.30000000002</v>
      </c>
      <c r="AK24" s="108">
        <v>3854500</v>
      </c>
      <c r="AL24" s="1">
        <v>101851</v>
      </c>
      <c r="AM24" s="124" t="s">
        <v>885</v>
      </c>
      <c r="AN24" s="1">
        <v>115858</v>
      </c>
      <c r="AO24" s="108">
        <v>30058020</v>
      </c>
      <c r="AP24" s="1">
        <v>1100</v>
      </c>
      <c r="AQ24" s="1">
        <v>445</v>
      </c>
      <c r="AR24" s="1">
        <v>4193</v>
      </c>
      <c r="AS24" s="1">
        <v>5738</v>
      </c>
      <c r="AT24" s="1">
        <v>2092230</v>
      </c>
      <c r="AU24" s="1">
        <v>82591</v>
      </c>
      <c r="AV24" s="62">
        <v>880425</v>
      </c>
      <c r="AW24" s="1">
        <v>502491.60000000003</v>
      </c>
      <c r="AX24" s="108">
        <v>3922800</v>
      </c>
      <c r="AY24" s="1">
        <v>106779</v>
      </c>
      <c r="AZ24" s="126" t="s">
        <v>886</v>
      </c>
      <c r="BA24" s="1">
        <v>127882</v>
      </c>
      <c r="BB24" s="108">
        <v>32599830</v>
      </c>
      <c r="BC24" s="1">
        <v>1100</v>
      </c>
      <c r="BD24" s="1">
        <v>445</v>
      </c>
      <c r="BE24" s="1">
        <v>4308</v>
      </c>
      <c r="BF24" s="1">
        <v>5853</v>
      </c>
      <c r="BG24" s="1">
        <v>2187640</v>
      </c>
      <c r="BH24" s="1">
        <v>87641</v>
      </c>
      <c r="BI24" s="64">
        <v>956156</v>
      </c>
      <c r="BJ24" s="1">
        <v>961205.50000000012</v>
      </c>
      <c r="BK24" s="1">
        <v>3984315</v>
      </c>
      <c r="BL24" s="1">
        <v>110868</v>
      </c>
      <c r="BM24" s="126" t="s">
        <v>887</v>
      </c>
      <c r="BN24" s="1">
        <v>137392</v>
      </c>
      <c r="BO24" s="108">
        <v>34436000</v>
      </c>
    </row>
    <row r="25" spans="1:67">
      <c r="A25" s="80">
        <v>23</v>
      </c>
      <c r="B25" s="61" t="s">
        <v>22</v>
      </c>
      <c r="C25" s="123">
        <v>1497</v>
      </c>
      <c r="D25" s="123">
        <v>787</v>
      </c>
      <c r="E25" s="123">
        <v>4203</v>
      </c>
      <c r="F25" s="1">
        <v>6487</v>
      </c>
      <c r="G25" s="1">
        <v>2099600</v>
      </c>
      <c r="H25" s="1">
        <v>102392</v>
      </c>
      <c r="I25" s="62">
        <v>894044</v>
      </c>
      <c r="J25" s="1">
        <v>602437.6</v>
      </c>
      <c r="K25" s="108">
        <v>3673900</v>
      </c>
      <c r="L25" s="1">
        <v>445264</v>
      </c>
      <c r="M25" s="125" t="s">
        <v>889</v>
      </c>
      <c r="N25" s="1">
        <v>515191</v>
      </c>
      <c r="O25" s="120">
        <v>140229630</v>
      </c>
      <c r="P25" s="123">
        <v>1214</v>
      </c>
      <c r="Q25" s="123">
        <v>787</v>
      </c>
      <c r="R25" s="123">
        <v>4350</v>
      </c>
      <c r="S25" s="1">
        <v>6351</v>
      </c>
      <c r="T25" s="1">
        <v>2334000</v>
      </c>
      <c r="U25" s="1">
        <v>107480</v>
      </c>
      <c r="V25" s="62">
        <v>949152</v>
      </c>
      <c r="W25" s="1">
        <v>1922182.3999999997</v>
      </c>
      <c r="X25" s="108">
        <v>3772200</v>
      </c>
      <c r="Y25" s="1">
        <v>469646</v>
      </c>
      <c r="Z25" s="124" t="s">
        <v>890</v>
      </c>
      <c r="AA25" s="1">
        <v>550736</v>
      </c>
      <c r="AB25" s="108">
        <v>145998480</v>
      </c>
      <c r="AC25" s="1">
        <v>1214</v>
      </c>
      <c r="AD25" s="1">
        <v>810</v>
      </c>
      <c r="AE25" s="1">
        <v>4542</v>
      </c>
      <c r="AF25">
        <v>6566</v>
      </c>
      <c r="AG25" s="1">
        <v>2731570</v>
      </c>
      <c r="AH25" s="1">
        <v>106778</v>
      </c>
      <c r="AI25" s="62">
        <v>1065917</v>
      </c>
      <c r="AJ25" s="1">
        <v>1320051.3999999999</v>
      </c>
      <c r="AK25" s="108">
        <v>3870800</v>
      </c>
      <c r="AL25" s="1">
        <v>438533</v>
      </c>
      <c r="AM25" s="124" t="s">
        <v>891</v>
      </c>
      <c r="AN25" s="1">
        <v>519132</v>
      </c>
      <c r="AO25" s="108">
        <v>158472710</v>
      </c>
      <c r="AP25" s="1">
        <v>981</v>
      </c>
      <c r="AQ25" s="1">
        <v>855</v>
      </c>
      <c r="AR25" s="1">
        <v>4635</v>
      </c>
      <c r="AS25" s="1">
        <v>6471</v>
      </c>
      <c r="AT25" s="1">
        <v>2815550</v>
      </c>
      <c r="AU25" s="1">
        <v>119237</v>
      </c>
      <c r="AV25" s="62">
        <v>1127400</v>
      </c>
      <c r="AW25" s="1">
        <v>2145665.1</v>
      </c>
      <c r="AX25" s="108">
        <v>3969600</v>
      </c>
      <c r="AY25" s="1">
        <v>466029</v>
      </c>
      <c r="AZ25" s="126" t="s">
        <v>892</v>
      </c>
      <c r="BA25" s="1">
        <v>527515</v>
      </c>
      <c r="BB25" s="108">
        <v>157399960</v>
      </c>
      <c r="BC25" s="1">
        <v>981</v>
      </c>
      <c r="BD25" s="1">
        <v>855</v>
      </c>
      <c r="BE25" s="1">
        <v>3452</v>
      </c>
      <c r="BF25" s="1">
        <v>5288</v>
      </c>
      <c r="BG25" s="1">
        <v>3007300</v>
      </c>
      <c r="BH25" s="1">
        <v>149794</v>
      </c>
      <c r="BI25" s="64">
        <v>1193642</v>
      </c>
      <c r="BJ25" s="1">
        <v>2381442.3000000003</v>
      </c>
      <c r="BK25" s="1">
        <v>3422676</v>
      </c>
      <c r="BL25" s="1">
        <v>440648</v>
      </c>
      <c r="BM25" s="126" t="s">
        <v>893</v>
      </c>
      <c r="BN25" s="1">
        <v>503691</v>
      </c>
      <c r="BO25" s="108">
        <v>146992800</v>
      </c>
    </row>
    <row r="26" spans="1:67">
      <c r="A26" s="80">
        <v>24</v>
      </c>
      <c r="B26" s="61" t="s">
        <v>280</v>
      </c>
      <c r="C26" s="123"/>
      <c r="D26" s="123"/>
      <c r="E26" s="123"/>
      <c r="F26" s="1"/>
      <c r="G26" s="1">
        <v>177620</v>
      </c>
      <c r="H26" s="1"/>
      <c r="I26" s="65"/>
      <c r="J26" s="1"/>
      <c r="K26" s="108"/>
      <c r="L26" s="1"/>
      <c r="M26" s="125" t="s">
        <v>231</v>
      </c>
      <c r="N26" s="1"/>
      <c r="O26" s="120"/>
      <c r="P26" s="123"/>
      <c r="Q26" s="123"/>
      <c r="R26" s="123"/>
      <c r="S26" s="1"/>
      <c r="T26" s="1">
        <v>168320</v>
      </c>
      <c r="U26" s="1"/>
      <c r="V26" s="65" t="s">
        <v>231</v>
      </c>
      <c r="W26" s="1">
        <v>91902.6</v>
      </c>
      <c r="X26" s="108"/>
      <c r="Y26" s="1"/>
      <c r="Z26" s="124" t="s">
        <v>231</v>
      </c>
      <c r="AA26" s="1"/>
      <c r="AB26" s="108"/>
      <c r="AC26" s="1"/>
      <c r="AD26" s="1"/>
      <c r="AE26" s="1"/>
      <c r="AG26" s="1">
        <v>180740</v>
      </c>
      <c r="AH26" s="1">
        <v>8894</v>
      </c>
      <c r="AI26" s="65" t="s">
        <v>231</v>
      </c>
      <c r="AJ26" s="1">
        <v>61211.6</v>
      </c>
      <c r="AK26" s="108"/>
      <c r="AL26" s="1">
        <v>44092</v>
      </c>
      <c r="AM26" s="124" t="s">
        <v>895</v>
      </c>
      <c r="AN26" s="1">
        <v>52605</v>
      </c>
      <c r="AO26" s="108">
        <v>88415130</v>
      </c>
      <c r="AP26" s="1"/>
      <c r="AQ26" s="1"/>
      <c r="AR26" s="1"/>
      <c r="AS26" s="1"/>
      <c r="AT26" s="1">
        <v>199370</v>
      </c>
      <c r="AU26" s="1">
        <v>12882</v>
      </c>
      <c r="AV26" s="65"/>
      <c r="AW26" s="1">
        <v>108322.99999999999</v>
      </c>
      <c r="AX26" s="108"/>
      <c r="AY26" s="1">
        <v>47696</v>
      </c>
      <c r="AZ26" s="126" t="s">
        <v>896</v>
      </c>
      <c r="BA26" s="1">
        <v>59184</v>
      </c>
      <c r="BB26" s="108">
        <v>95734770</v>
      </c>
      <c r="BC26" s="1">
        <v>336</v>
      </c>
      <c r="BD26" s="1">
        <v>469</v>
      </c>
      <c r="BE26" s="1">
        <v>1208</v>
      </c>
      <c r="BF26" s="1">
        <v>2013</v>
      </c>
      <c r="BG26" s="1">
        <v>206500</v>
      </c>
      <c r="BH26" s="1">
        <v>15674</v>
      </c>
      <c r="BI26" s="64">
        <v>1044605</v>
      </c>
      <c r="BJ26" s="1">
        <v>230919.6</v>
      </c>
      <c r="BK26" s="1">
        <v>639639</v>
      </c>
      <c r="BL26" s="1">
        <v>49316</v>
      </c>
      <c r="BM26" s="126" t="s">
        <v>897</v>
      </c>
      <c r="BN26" s="1">
        <v>62071</v>
      </c>
      <c r="BO26" s="108">
        <v>96694090</v>
      </c>
    </row>
    <row r="27" spans="1:67">
      <c r="A27" s="80">
        <v>25</v>
      </c>
      <c r="B27" s="61" t="s">
        <v>235</v>
      </c>
      <c r="C27" s="123">
        <v>608</v>
      </c>
      <c r="D27" s="123">
        <v>476</v>
      </c>
      <c r="E27" s="123">
        <v>1991</v>
      </c>
      <c r="F27" s="1">
        <v>3075</v>
      </c>
      <c r="G27" s="1">
        <v>986620</v>
      </c>
      <c r="H27" s="1">
        <v>17498</v>
      </c>
      <c r="I27" s="62">
        <v>617669</v>
      </c>
      <c r="J27" s="1">
        <v>220178.1</v>
      </c>
      <c r="K27" s="108">
        <v>2305900</v>
      </c>
      <c r="L27" s="1">
        <v>54911</v>
      </c>
      <c r="M27" s="125" t="s">
        <v>899</v>
      </c>
      <c r="N27" s="1">
        <v>57344</v>
      </c>
      <c r="O27" s="120">
        <v>24867950</v>
      </c>
      <c r="P27" s="123">
        <v>553</v>
      </c>
      <c r="Q27" s="123">
        <v>476</v>
      </c>
      <c r="R27" s="123">
        <v>2045</v>
      </c>
      <c r="S27" s="1">
        <v>3074</v>
      </c>
      <c r="T27" s="1">
        <v>1087080</v>
      </c>
      <c r="U27" s="1">
        <v>18633</v>
      </c>
      <c r="V27" s="62">
        <v>686099</v>
      </c>
      <c r="W27" s="1">
        <v>46651.899999999994</v>
      </c>
      <c r="X27" s="108">
        <v>2333500</v>
      </c>
      <c r="Y27" s="1">
        <v>58678</v>
      </c>
      <c r="Z27" s="124" t="s">
        <v>900</v>
      </c>
      <c r="AA27" s="1">
        <v>63875</v>
      </c>
      <c r="AB27" s="108">
        <v>27373410</v>
      </c>
      <c r="AC27" s="1">
        <v>553</v>
      </c>
      <c r="AD27" s="1">
        <v>476</v>
      </c>
      <c r="AE27" s="1">
        <v>2195</v>
      </c>
      <c r="AF27">
        <v>3224</v>
      </c>
      <c r="AG27" s="1">
        <v>1192520</v>
      </c>
      <c r="AH27" s="1">
        <v>19190</v>
      </c>
      <c r="AI27" s="62">
        <v>755755</v>
      </c>
      <c r="AJ27" s="1">
        <v>65706.299999999988</v>
      </c>
      <c r="AK27" s="108">
        <v>2360400</v>
      </c>
      <c r="AL27" s="1">
        <v>62422</v>
      </c>
      <c r="AM27" s="124" t="s">
        <v>901</v>
      </c>
      <c r="AN27" s="1">
        <v>71007</v>
      </c>
      <c r="AO27" s="108">
        <v>30121090</v>
      </c>
      <c r="AP27" s="1">
        <v>697</v>
      </c>
      <c r="AQ27" s="1">
        <v>475</v>
      </c>
      <c r="AR27" s="1">
        <v>2196</v>
      </c>
      <c r="AS27" s="1">
        <v>3368</v>
      </c>
      <c r="AT27" s="1">
        <v>1240320</v>
      </c>
      <c r="AU27" s="1">
        <v>17906</v>
      </c>
      <c r="AV27" s="62">
        <v>795035</v>
      </c>
      <c r="AW27" s="1">
        <v>98450.9</v>
      </c>
      <c r="AX27" s="108">
        <v>2386600</v>
      </c>
      <c r="AY27" s="1">
        <v>66361</v>
      </c>
      <c r="AZ27" s="126" t="s">
        <v>902</v>
      </c>
      <c r="BA27" s="1">
        <v>80668</v>
      </c>
      <c r="BB27" s="108">
        <v>33800170</v>
      </c>
      <c r="BC27" s="1">
        <v>698</v>
      </c>
      <c r="BD27" s="1">
        <v>496</v>
      </c>
      <c r="BE27" s="1">
        <v>3411</v>
      </c>
      <c r="BF27" s="1">
        <v>4605</v>
      </c>
      <c r="BG27" s="1">
        <v>1302580</v>
      </c>
      <c r="BH27" s="1">
        <v>21918</v>
      </c>
      <c r="BI27" s="64">
        <v>820426</v>
      </c>
      <c r="BJ27" s="1">
        <v>87954.999999999985</v>
      </c>
      <c r="BK27" s="1">
        <v>2409921</v>
      </c>
      <c r="BL27" s="1">
        <v>70425</v>
      </c>
      <c r="BM27" s="126" t="s">
        <v>903</v>
      </c>
      <c r="BN27" s="1">
        <v>91280</v>
      </c>
      <c r="BO27" s="108">
        <v>37842340</v>
      </c>
    </row>
    <row r="28" spans="1:67">
      <c r="A28" s="80">
        <v>26</v>
      </c>
      <c r="B28" s="61" t="s">
        <v>239</v>
      </c>
      <c r="C28" s="123">
        <v>1300</v>
      </c>
      <c r="D28" s="123">
        <v>1031</v>
      </c>
      <c r="E28" s="123">
        <v>3781</v>
      </c>
      <c r="F28" s="1">
        <v>6112</v>
      </c>
      <c r="G28" s="1">
        <v>574710</v>
      </c>
      <c r="H28" s="1">
        <v>17133</v>
      </c>
      <c r="I28" s="62">
        <v>539076</v>
      </c>
      <c r="J28" s="1">
        <v>370357.6</v>
      </c>
      <c r="K28" s="108">
        <v>2692800</v>
      </c>
      <c r="L28" s="1">
        <v>56834</v>
      </c>
      <c r="M28" s="125" t="s">
        <v>905</v>
      </c>
      <c r="N28" s="1">
        <v>60716</v>
      </c>
      <c r="O28" s="120">
        <v>22547480</v>
      </c>
      <c r="P28" s="123">
        <v>806</v>
      </c>
      <c r="Q28" s="123">
        <v>1031</v>
      </c>
      <c r="R28" s="123">
        <v>3781</v>
      </c>
      <c r="S28" s="1">
        <v>5618</v>
      </c>
      <c r="T28" s="1">
        <v>686190</v>
      </c>
      <c r="U28" s="1">
        <v>18646</v>
      </c>
      <c r="V28" s="62">
        <v>584341</v>
      </c>
      <c r="W28" s="1">
        <v>806530.99999999988</v>
      </c>
      <c r="X28" s="108">
        <v>2739300</v>
      </c>
      <c r="Y28" s="1">
        <v>62250</v>
      </c>
      <c r="Z28" s="124" t="s">
        <v>906</v>
      </c>
      <c r="AA28" s="1">
        <v>69638</v>
      </c>
      <c r="AB28" s="108">
        <v>25421640</v>
      </c>
      <c r="AC28" s="1">
        <v>807</v>
      </c>
      <c r="AD28" s="1">
        <v>1061</v>
      </c>
      <c r="AE28" s="1">
        <v>3888</v>
      </c>
      <c r="AF28">
        <v>5756</v>
      </c>
      <c r="AG28" s="1">
        <v>758700</v>
      </c>
      <c r="AH28" s="1">
        <v>20698</v>
      </c>
      <c r="AI28" s="62">
        <v>648554</v>
      </c>
      <c r="AJ28" s="1">
        <v>855027.9</v>
      </c>
      <c r="AK28" s="108">
        <v>2785500</v>
      </c>
      <c r="AL28" s="1">
        <v>68219</v>
      </c>
      <c r="AM28" s="124" t="s">
        <v>907</v>
      </c>
      <c r="AN28" s="1">
        <v>79842</v>
      </c>
      <c r="AO28" s="108">
        <v>28663640</v>
      </c>
      <c r="AP28" s="1">
        <v>878</v>
      </c>
      <c r="AQ28" s="1">
        <v>843</v>
      </c>
      <c r="AR28" s="1">
        <v>3750</v>
      </c>
      <c r="AS28" s="1">
        <v>5471</v>
      </c>
      <c r="AT28" s="1">
        <v>865770</v>
      </c>
      <c r="AU28" s="1">
        <v>18134</v>
      </c>
      <c r="AV28" s="62">
        <v>700073</v>
      </c>
      <c r="AW28" s="1">
        <v>1494162.7</v>
      </c>
      <c r="AX28" s="108">
        <v>2831300</v>
      </c>
      <c r="AY28" s="1">
        <v>71678</v>
      </c>
      <c r="AZ28" s="126" t="s">
        <v>908</v>
      </c>
      <c r="BA28" s="1">
        <v>90246</v>
      </c>
      <c r="BB28" s="108">
        <v>31874690</v>
      </c>
      <c r="BC28" s="1">
        <v>878</v>
      </c>
      <c r="BD28" s="1">
        <v>843</v>
      </c>
      <c r="BE28" s="1">
        <v>3267</v>
      </c>
      <c r="BF28" s="1">
        <v>4988</v>
      </c>
      <c r="BG28" s="1">
        <v>948780</v>
      </c>
      <c r="BH28" s="1">
        <v>13058</v>
      </c>
      <c r="BI28" s="64">
        <v>760612</v>
      </c>
      <c r="BJ28" s="1">
        <v>1085164.0999999996</v>
      </c>
      <c r="BK28" s="1">
        <v>2872857</v>
      </c>
      <c r="BL28" s="1">
        <v>82803</v>
      </c>
      <c r="BM28" s="126" t="s">
        <v>909</v>
      </c>
      <c r="BN28" s="1">
        <v>107599</v>
      </c>
      <c r="BO28" s="108">
        <v>37403810</v>
      </c>
    </row>
    <row r="29" spans="1:67">
      <c r="A29" s="80">
        <v>27</v>
      </c>
      <c r="B29" s="61" t="s">
        <v>243</v>
      </c>
      <c r="C29" s="123">
        <v>1002</v>
      </c>
      <c r="D29" s="123">
        <v>638</v>
      </c>
      <c r="E29" s="123">
        <v>14323</v>
      </c>
      <c r="F29" s="1">
        <v>15963</v>
      </c>
      <c r="G29" s="1">
        <v>3246420</v>
      </c>
      <c r="H29" s="1">
        <v>72553</v>
      </c>
      <c r="I29" s="62">
        <v>506323</v>
      </c>
      <c r="J29" s="1">
        <v>89563.7</v>
      </c>
      <c r="K29" s="108">
        <v>8156100</v>
      </c>
      <c r="L29" s="1">
        <v>185708</v>
      </c>
      <c r="M29" s="125" t="s">
        <v>911</v>
      </c>
      <c r="N29" s="1">
        <v>198289</v>
      </c>
      <c r="O29" s="120">
        <v>24311670</v>
      </c>
      <c r="P29" s="123">
        <v>1314</v>
      </c>
      <c r="Q29" s="123">
        <v>638</v>
      </c>
      <c r="R29" s="123">
        <v>14432</v>
      </c>
      <c r="S29" s="1">
        <v>16384</v>
      </c>
      <c r="T29" s="1">
        <v>3639630</v>
      </c>
      <c r="U29" s="1">
        <v>76518</v>
      </c>
      <c r="V29" s="62">
        <v>553324</v>
      </c>
      <c r="W29" s="1">
        <v>582579.20000000007</v>
      </c>
      <c r="X29" s="108">
        <v>8250000</v>
      </c>
      <c r="Y29" s="1">
        <v>202185</v>
      </c>
      <c r="Z29" s="124" t="s">
        <v>912</v>
      </c>
      <c r="AA29" s="1">
        <v>228285</v>
      </c>
      <c r="AB29" s="108">
        <v>27670910</v>
      </c>
      <c r="AC29" s="1">
        <v>1314</v>
      </c>
      <c r="AD29" s="1">
        <v>656</v>
      </c>
      <c r="AE29" s="1">
        <v>14389</v>
      </c>
      <c r="AF29">
        <v>16359</v>
      </c>
      <c r="AG29" s="1">
        <v>4156490</v>
      </c>
      <c r="AH29" s="1">
        <v>86792</v>
      </c>
      <c r="AI29" s="62">
        <v>599462</v>
      </c>
      <c r="AJ29" s="1">
        <v>462775.8</v>
      </c>
      <c r="AK29" s="108">
        <v>8342000</v>
      </c>
      <c r="AL29" s="1">
        <v>217589</v>
      </c>
      <c r="AM29" s="124" t="s">
        <v>913</v>
      </c>
      <c r="AN29" s="1">
        <v>258836</v>
      </c>
      <c r="AO29" s="108">
        <v>31027930</v>
      </c>
      <c r="AP29" s="1">
        <v>1331</v>
      </c>
      <c r="AQ29" s="1">
        <v>598</v>
      </c>
      <c r="AR29" s="1">
        <v>14395</v>
      </c>
      <c r="AS29" s="1">
        <v>16324</v>
      </c>
      <c r="AT29" s="1">
        <v>4339220</v>
      </c>
      <c r="AU29" s="1">
        <v>102942</v>
      </c>
      <c r="AV29" s="62">
        <v>644298</v>
      </c>
      <c r="AW29" s="1">
        <v>280927.7</v>
      </c>
      <c r="AX29" s="108">
        <v>8432200</v>
      </c>
      <c r="AY29" s="1">
        <v>233988</v>
      </c>
      <c r="AZ29" s="126" t="s">
        <v>914</v>
      </c>
      <c r="BA29" s="1">
        <v>298034</v>
      </c>
      <c r="BB29" s="108">
        <v>35344880</v>
      </c>
      <c r="BC29" s="1">
        <v>1332</v>
      </c>
      <c r="BD29" s="1">
        <v>781</v>
      </c>
      <c r="BE29" s="1">
        <v>14516</v>
      </c>
      <c r="BF29" s="1">
        <v>16629</v>
      </c>
      <c r="BG29" s="1">
        <v>4479460</v>
      </c>
      <c r="BH29" s="1">
        <v>147282</v>
      </c>
      <c r="BI29" s="64">
        <v>746767</v>
      </c>
      <c r="BJ29" s="1">
        <v>233346.5</v>
      </c>
      <c r="BK29" s="1">
        <v>8512608</v>
      </c>
      <c r="BL29" s="1">
        <v>250758</v>
      </c>
      <c r="BM29" s="126" t="s">
        <v>915</v>
      </c>
      <c r="BN29" s="1">
        <v>340326</v>
      </c>
      <c r="BO29" s="108">
        <v>39942990</v>
      </c>
    </row>
    <row r="30" spans="1:67">
      <c r="A30" s="80">
        <v>28</v>
      </c>
      <c r="B30" s="61" t="s">
        <v>27</v>
      </c>
      <c r="C30" s="123">
        <v>630</v>
      </c>
      <c r="D30" s="123">
        <v>603</v>
      </c>
      <c r="E30" s="123">
        <v>3560</v>
      </c>
      <c r="F30" s="1">
        <v>4793</v>
      </c>
      <c r="G30" s="1">
        <v>441080</v>
      </c>
      <c r="H30" s="1">
        <v>10808</v>
      </c>
      <c r="I30" s="62">
        <v>480285</v>
      </c>
      <c r="J30" s="1">
        <v>16995.3</v>
      </c>
      <c r="K30" s="108">
        <v>2294400</v>
      </c>
      <c r="L30" s="1">
        <v>53547</v>
      </c>
      <c r="M30" s="125" t="s">
        <v>917</v>
      </c>
      <c r="N30" s="1">
        <v>55759</v>
      </c>
      <c r="O30" s="120">
        <v>24302100</v>
      </c>
      <c r="P30" s="123">
        <v>699</v>
      </c>
      <c r="Q30" s="123">
        <v>224</v>
      </c>
      <c r="R30" s="123">
        <v>3626</v>
      </c>
      <c r="S30" s="1">
        <v>4549</v>
      </c>
      <c r="T30" s="1">
        <v>528420</v>
      </c>
      <c r="U30" s="1">
        <v>11075</v>
      </c>
      <c r="V30" s="62">
        <v>531498</v>
      </c>
      <c r="W30" s="1">
        <v>35723.199999999997</v>
      </c>
      <c r="X30" s="108">
        <v>2345500</v>
      </c>
      <c r="Y30" s="1">
        <v>59785</v>
      </c>
      <c r="Z30" s="124" t="s">
        <v>918</v>
      </c>
      <c r="AA30" s="1">
        <v>64694</v>
      </c>
      <c r="AB30" s="108">
        <v>27582580</v>
      </c>
      <c r="AC30" s="1">
        <v>700</v>
      </c>
      <c r="AD30" s="1">
        <v>621</v>
      </c>
      <c r="AE30" s="1">
        <v>3651</v>
      </c>
      <c r="AF30">
        <v>4972</v>
      </c>
      <c r="AG30" s="1">
        <v>621640</v>
      </c>
      <c r="AH30" s="1">
        <v>10988</v>
      </c>
      <c r="AI30" s="62">
        <v>566489</v>
      </c>
      <c r="AJ30" s="1">
        <v>86418.1</v>
      </c>
      <c r="AK30" s="108">
        <v>2396700</v>
      </c>
      <c r="AL30" s="1">
        <v>64269</v>
      </c>
      <c r="AM30" s="124" t="s">
        <v>919</v>
      </c>
      <c r="AN30" s="1">
        <v>71041</v>
      </c>
      <c r="AO30" s="108">
        <v>29641120</v>
      </c>
      <c r="AP30" s="1">
        <v>750</v>
      </c>
      <c r="AQ30" s="1">
        <v>474</v>
      </c>
      <c r="AR30" s="1">
        <v>3115</v>
      </c>
      <c r="AS30" s="1">
        <v>4339</v>
      </c>
      <c r="AT30" s="1">
        <v>670710</v>
      </c>
      <c r="AU30" s="1">
        <v>10747</v>
      </c>
      <c r="AV30" s="62">
        <v>600621</v>
      </c>
      <c r="AW30" s="1">
        <v>161797</v>
      </c>
      <c r="AX30" s="108">
        <v>2448100</v>
      </c>
      <c r="AY30" s="1">
        <v>68292</v>
      </c>
      <c r="AZ30" s="126" t="s">
        <v>920</v>
      </c>
      <c r="BA30" s="1">
        <v>78622</v>
      </c>
      <c r="BB30" s="108">
        <v>32115830</v>
      </c>
      <c r="BC30" s="1">
        <v>751</v>
      </c>
      <c r="BD30" s="1">
        <v>528</v>
      </c>
      <c r="BE30" s="1">
        <v>3331</v>
      </c>
      <c r="BF30" s="1">
        <v>4610</v>
      </c>
      <c r="BG30" s="1">
        <v>703590</v>
      </c>
      <c r="BH30" s="1">
        <v>14153</v>
      </c>
      <c r="BI30" s="64">
        <v>673488</v>
      </c>
      <c r="BJ30" s="1">
        <v>145009.5</v>
      </c>
      <c r="BK30" s="1">
        <v>2495248</v>
      </c>
      <c r="BL30" s="1">
        <v>72991</v>
      </c>
      <c r="BM30" s="126" t="s">
        <v>921</v>
      </c>
      <c r="BN30" s="1">
        <v>87766</v>
      </c>
      <c r="BO30" s="108">
        <v>35112850</v>
      </c>
    </row>
    <row r="31" spans="1:67">
      <c r="A31" s="80">
        <v>29</v>
      </c>
      <c r="B31" s="61" t="s">
        <v>28</v>
      </c>
      <c r="C31" s="123">
        <v>427</v>
      </c>
      <c r="D31" s="123">
        <v>206</v>
      </c>
      <c r="E31" s="123">
        <v>1787</v>
      </c>
      <c r="F31" s="1">
        <v>2420</v>
      </c>
      <c r="G31" s="1">
        <v>236520</v>
      </c>
      <c r="H31" s="1">
        <v>9600</v>
      </c>
      <c r="I31" s="62">
        <v>516247</v>
      </c>
      <c r="J31" s="1">
        <v>12543.8</v>
      </c>
      <c r="K31" s="108">
        <v>1062600</v>
      </c>
      <c r="L31" s="1">
        <v>16669</v>
      </c>
      <c r="M31" s="125" t="s">
        <v>923</v>
      </c>
      <c r="N31" s="1">
        <v>17407</v>
      </c>
      <c r="O31" s="120">
        <v>16381670</v>
      </c>
      <c r="P31" s="123">
        <v>487</v>
      </c>
      <c r="Q31" s="123">
        <v>206</v>
      </c>
      <c r="R31" s="123">
        <v>1834</v>
      </c>
      <c r="S31" s="1">
        <v>2527</v>
      </c>
      <c r="T31" s="1">
        <v>293130</v>
      </c>
      <c r="U31" s="1">
        <v>11297</v>
      </c>
      <c r="V31" s="62">
        <v>542220</v>
      </c>
      <c r="W31" s="1">
        <v>35314.600000000006</v>
      </c>
      <c r="X31" s="108">
        <v>1080300</v>
      </c>
      <c r="Y31" s="1">
        <v>17987</v>
      </c>
      <c r="Z31" s="124" t="s">
        <v>924</v>
      </c>
      <c r="AA31" s="1">
        <v>19670</v>
      </c>
      <c r="AB31" s="108">
        <v>18207860</v>
      </c>
      <c r="AC31" s="1">
        <v>488</v>
      </c>
      <c r="AD31" s="1">
        <v>214</v>
      </c>
      <c r="AE31" s="1">
        <v>1894</v>
      </c>
      <c r="AF31">
        <v>2596</v>
      </c>
      <c r="AG31" s="1">
        <v>328400</v>
      </c>
      <c r="AH31" s="1">
        <v>10129</v>
      </c>
      <c r="AI31" s="62">
        <v>580271</v>
      </c>
      <c r="AJ31" s="1">
        <v>25701.4</v>
      </c>
      <c r="AK31" s="108">
        <v>1098000</v>
      </c>
      <c r="AL31" s="1">
        <v>19368</v>
      </c>
      <c r="AM31" s="124" t="s">
        <v>925</v>
      </c>
      <c r="AN31" s="1">
        <v>22192</v>
      </c>
      <c r="AO31" s="108">
        <v>20154350</v>
      </c>
      <c r="AP31" s="1">
        <v>602</v>
      </c>
      <c r="AQ31" s="1">
        <v>227</v>
      </c>
      <c r="AR31" s="1">
        <v>2028</v>
      </c>
      <c r="AS31" s="1">
        <v>2857</v>
      </c>
      <c r="AT31" s="1">
        <v>366080</v>
      </c>
      <c r="AU31" s="1">
        <v>11715</v>
      </c>
      <c r="AV31" s="62">
        <v>644011</v>
      </c>
      <c r="AW31" s="1">
        <v>4094.4</v>
      </c>
      <c r="AX31" s="108">
        <v>1115600</v>
      </c>
      <c r="AY31" s="1">
        <v>20776</v>
      </c>
      <c r="AZ31" s="126" t="s">
        <v>926</v>
      </c>
      <c r="BA31" s="1">
        <v>25194</v>
      </c>
      <c r="BB31" s="108">
        <v>22582500</v>
      </c>
      <c r="BC31" s="1">
        <v>602</v>
      </c>
      <c r="BD31" s="1">
        <v>227</v>
      </c>
      <c r="BE31" s="1">
        <v>1839</v>
      </c>
      <c r="BF31" s="1">
        <v>2668</v>
      </c>
      <c r="BG31" s="1">
        <v>398820</v>
      </c>
      <c r="BH31" s="1">
        <v>14321</v>
      </c>
      <c r="BI31" s="64">
        <v>667401</v>
      </c>
      <c r="BJ31" s="1">
        <v>6921.2999999999993</v>
      </c>
      <c r="BK31" s="1">
        <v>1131670</v>
      </c>
      <c r="BL31" s="1">
        <v>22069</v>
      </c>
      <c r="BM31" s="126" t="s">
        <v>927</v>
      </c>
      <c r="BN31" s="1">
        <v>28536</v>
      </c>
      <c r="BO31" s="108">
        <v>25181100</v>
      </c>
    </row>
    <row r="32" spans="1:67">
      <c r="A32" s="80">
        <v>30</v>
      </c>
      <c r="B32" s="61" t="s">
        <v>29</v>
      </c>
      <c r="C32" s="123">
        <v>443</v>
      </c>
      <c r="D32" s="123">
        <v>224</v>
      </c>
      <c r="E32" s="123">
        <v>2169</v>
      </c>
      <c r="F32" s="1">
        <v>2836</v>
      </c>
      <c r="G32" s="1">
        <v>151520</v>
      </c>
      <c r="H32" s="1">
        <v>4578</v>
      </c>
      <c r="I32" s="62">
        <v>381790</v>
      </c>
      <c r="J32" s="1">
        <v>5616.6</v>
      </c>
      <c r="K32" s="108">
        <v>1187500</v>
      </c>
      <c r="L32" s="1">
        <v>19028</v>
      </c>
      <c r="M32" s="125" t="s">
        <v>929</v>
      </c>
      <c r="N32" s="1">
        <v>20189</v>
      </c>
      <c r="O32" s="120">
        <v>17001850</v>
      </c>
      <c r="P32" s="123">
        <v>443</v>
      </c>
      <c r="Q32" s="123">
        <v>224</v>
      </c>
      <c r="R32" s="123">
        <v>2205</v>
      </c>
      <c r="S32" s="1">
        <v>2872</v>
      </c>
      <c r="T32" s="1">
        <v>177630</v>
      </c>
      <c r="U32" s="1">
        <v>5356</v>
      </c>
      <c r="V32" s="62">
        <v>416912</v>
      </c>
      <c r="W32" s="1">
        <v>228.5</v>
      </c>
      <c r="X32" s="108">
        <v>1210700</v>
      </c>
      <c r="Y32" s="1">
        <v>20787</v>
      </c>
      <c r="Z32" s="124" t="s">
        <v>930</v>
      </c>
      <c r="AA32" s="1">
        <v>22626</v>
      </c>
      <c r="AB32" s="108">
        <v>18688250</v>
      </c>
      <c r="AC32" s="1">
        <v>443</v>
      </c>
      <c r="AD32" s="1">
        <v>224</v>
      </c>
      <c r="AE32" s="1">
        <v>2251</v>
      </c>
      <c r="AF32">
        <v>2918</v>
      </c>
      <c r="AG32" s="1">
        <v>207590</v>
      </c>
      <c r="AH32" s="1">
        <v>5250</v>
      </c>
      <c r="AI32" s="62">
        <v>476458</v>
      </c>
      <c r="AJ32" s="1">
        <v>2518.6</v>
      </c>
      <c r="AK32" s="108">
        <v>1234300</v>
      </c>
      <c r="AL32" s="1">
        <v>22227</v>
      </c>
      <c r="AM32" s="124" t="s">
        <v>931</v>
      </c>
      <c r="AN32" s="1">
        <v>25249</v>
      </c>
      <c r="AO32" s="108">
        <v>20457330</v>
      </c>
      <c r="AP32" s="1">
        <v>591</v>
      </c>
      <c r="AQ32" s="1">
        <v>367</v>
      </c>
      <c r="AR32" s="1">
        <v>2274</v>
      </c>
      <c r="AS32" s="1">
        <v>3232</v>
      </c>
      <c r="AT32" s="1">
        <v>258029.99999999997</v>
      </c>
      <c r="AU32" s="1">
        <v>5610</v>
      </c>
      <c r="AV32" s="62">
        <v>518724</v>
      </c>
      <c r="AW32" s="1">
        <v>16232.2</v>
      </c>
      <c r="AX32" s="108">
        <v>1258100</v>
      </c>
      <c r="AY32" s="1">
        <v>24196</v>
      </c>
      <c r="AZ32" s="126" t="s">
        <v>932</v>
      </c>
      <c r="BA32" s="1">
        <v>29458</v>
      </c>
      <c r="BB32" s="108">
        <v>23415050</v>
      </c>
      <c r="BC32" s="1">
        <v>591</v>
      </c>
      <c r="BD32" s="1">
        <v>95</v>
      </c>
      <c r="BE32" s="1">
        <v>2856</v>
      </c>
      <c r="BF32" s="1">
        <v>3542</v>
      </c>
      <c r="BG32" s="1">
        <v>258700</v>
      </c>
      <c r="BH32" s="1">
        <v>6160</v>
      </c>
      <c r="BI32" s="64">
        <v>615491</v>
      </c>
      <c r="BJ32" s="1">
        <v>2026.6</v>
      </c>
      <c r="BK32" s="1">
        <v>1279994</v>
      </c>
      <c r="BL32" s="1">
        <v>25984</v>
      </c>
      <c r="BM32" s="126" t="s">
        <v>933</v>
      </c>
      <c r="BN32" s="1">
        <v>33017</v>
      </c>
      <c r="BO32" s="108">
        <v>25751290</v>
      </c>
    </row>
    <row r="33" spans="1:67">
      <c r="A33" s="80">
        <v>31</v>
      </c>
      <c r="B33" s="61" t="s">
        <v>30</v>
      </c>
      <c r="C33" s="123">
        <v>612</v>
      </c>
      <c r="D33" s="123">
        <v>816</v>
      </c>
      <c r="E33" s="123">
        <v>2163</v>
      </c>
      <c r="F33" s="1">
        <v>3591</v>
      </c>
      <c r="G33" s="1">
        <v>336690</v>
      </c>
      <c r="H33" s="1">
        <v>7319</v>
      </c>
      <c r="I33" s="62">
        <v>564711</v>
      </c>
      <c r="J33" s="1">
        <v>11695.6</v>
      </c>
      <c r="K33" s="108">
        <v>1570700</v>
      </c>
      <c r="L33" s="1">
        <v>19597</v>
      </c>
      <c r="M33" s="125" t="s">
        <v>935</v>
      </c>
      <c r="N33" s="1">
        <v>21368</v>
      </c>
      <c r="O33" s="120">
        <v>13604410</v>
      </c>
      <c r="P33" s="123">
        <v>510</v>
      </c>
      <c r="Q33" s="123">
        <v>816</v>
      </c>
      <c r="R33" s="123">
        <v>2379</v>
      </c>
      <c r="S33" s="1">
        <v>3705</v>
      </c>
      <c r="T33" s="1">
        <v>397460</v>
      </c>
      <c r="U33" s="1">
        <v>7114</v>
      </c>
      <c r="V33" s="62">
        <v>597163</v>
      </c>
      <c r="W33" s="1">
        <v>8518.0999999999985</v>
      </c>
      <c r="X33" s="108">
        <v>1599500</v>
      </c>
      <c r="Y33" s="1">
        <v>21000</v>
      </c>
      <c r="Z33" s="124" t="s">
        <v>936</v>
      </c>
      <c r="AA33" s="1">
        <v>24662</v>
      </c>
      <c r="AB33" s="108">
        <v>15418360</v>
      </c>
      <c r="AC33" s="1">
        <v>510</v>
      </c>
      <c r="AD33" s="1">
        <v>839</v>
      </c>
      <c r="AE33" s="1">
        <v>2438</v>
      </c>
      <c r="AF33">
        <v>3787</v>
      </c>
      <c r="AG33" s="1">
        <v>469960</v>
      </c>
      <c r="AH33" s="1">
        <v>7209</v>
      </c>
      <c r="AI33" s="62">
        <v>649515</v>
      </c>
      <c r="AJ33" s="1">
        <v>52762.400000000009</v>
      </c>
      <c r="AK33" s="108">
        <v>1628400</v>
      </c>
      <c r="AL33" s="1">
        <v>22101</v>
      </c>
      <c r="AM33" s="124" t="s">
        <v>937</v>
      </c>
      <c r="AN33" s="1">
        <v>27834</v>
      </c>
      <c r="AO33" s="108">
        <v>17092990</v>
      </c>
      <c r="AP33" s="1">
        <v>847</v>
      </c>
      <c r="AQ33" s="1">
        <v>675</v>
      </c>
      <c r="AR33" s="1">
        <v>2480</v>
      </c>
      <c r="AS33" s="1">
        <v>4002</v>
      </c>
      <c r="AT33" s="1">
        <v>480080</v>
      </c>
      <c r="AU33" s="1">
        <v>6859</v>
      </c>
      <c r="AV33" s="62">
        <v>748665</v>
      </c>
      <c r="AW33" s="1">
        <v>13103.6</v>
      </c>
      <c r="AX33" s="108">
        <v>1657400</v>
      </c>
      <c r="AY33" s="1">
        <v>23568</v>
      </c>
      <c r="AZ33" s="126" t="s">
        <v>938</v>
      </c>
      <c r="BA33" s="1">
        <v>31656</v>
      </c>
      <c r="BB33" s="108">
        <v>19099980</v>
      </c>
      <c r="BC33" s="1">
        <v>847</v>
      </c>
      <c r="BD33" s="1">
        <v>676</v>
      </c>
      <c r="BE33" s="1">
        <v>60</v>
      </c>
      <c r="BF33" s="1">
        <v>1583</v>
      </c>
      <c r="BG33" s="1">
        <v>509510</v>
      </c>
      <c r="BH33" s="1">
        <v>12368</v>
      </c>
      <c r="BI33" s="64">
        <v>794355</v>
      </c>
      <c r="BJ33" s="1">
        <v>82390.900000000009</v>
      </c>
      <c r="BK33" s="1">
        <v>1683856</v>
      </c>
      <c r="BL33" s="1">
        <v>24859</v>
      </c>
      <c r="BM33" s="126" t="s">
        <v>939</v>
      </c>
      <c r="BN33" s="1">
        <v>34344</v>
      </c>
      <c r="BO33" s="108">
        <v>20364510</v>
      </c>
    </row>
    <row r="34" spans="1:67">
      <c r="A34" s="80">
        <v>32</v>
      </c>
      <c r="B34" s="61" t="s">
        <v>31</v>
      </c>
      <c r="C34" s="123">
        <v>405</v>
      </c>
      <c r="D34" s="123">
        <v>945</v>
      </c>
      <c r="E34" s="123">
        <v>33</v>
      </c>
      <c r="F34" s="1">
        <v>1383</v>
      </c>
      <c r="G34" s="1">
        <v>204670</v>
      </c>
      <c r="H34" s="1">
        <v>9551</v>
      </c>
      <c r="I34" s="62">
        <v>529906</v>
      </c>
      <c r="J34" s="1">
        <v>129843.79999999999</v>
      </c>
      <c r="K34" s="108">
        <v>1067200</v>
      </c>
      <c r="L34" s="1">
        <v>16002</v>
      </c>
      <c r="M34" s="125" t="s">
        <v>941</v>
      </c>
      <c r="N34" s="1">
        <v>17078</v>
      </c>
      <c r="O34" s="120">
        <v>16002570</v>
      </c>
      <c r="P34" s="123">
        <v>440</v>
      </c>
      <c r="Q34" s="123">
        <v>945</v>
      </c>
      <c r="R34" s="123">
        <v>38</v>
      </c>
      <c r="S34" s="1">
        <v>1423</v>
      </c>
      <c r="T34" s="1">
        <v>235880</v>
      </c>
      <c r="U34" s="1">
        <v>10303</v>
      </c>
      <c r="V34" s="62">
        <v>562421</v>
      </c>
      <c r="W34" s="1">
        <v>90253.7</v>
      </c>
      <c r="X34" s="108">
        <v>1091100</v>
      </c>
      <c r="Y34" s="1">
        <v>17120</v>
      </c>
      <c r="Z34" s="124" t="s">
        <v>942</v>
      </c>
      <c r="AA34" s="1">
        <v>19340</v>
      </c>
      <c r="AB34" s="108">
        <v>17726060</v>
      </c>
      <c r="AC34" s="1">
        <v>440</v>
      </c>
      <c r="AD34" s="1">
        <v>945</v>
      </c>
      <c r="AE34" s="1">
        <v>43</v>
      </c>
      <c r="AF34">
        <v>1428</v>
      </c>
      <c r="AG34" s="1">
        <v>259100.00000000003</v>
      </c>
      <c r="AH34" s="1">
        <v>4784</v>
      </c>
      <c r="AI34" s="62">
        <v>608016</v>
      </c>
      <c r="AJ34" s="1">
        <v>268466.50000000006</v>
      </c>
      <c r="AK34" s="108">
        <v>1114900</v>
      </c>
      <c r="AL34" s="1">
        <v>18209</v>
      </c>
      <c r="AM34" s="124" t="s">
        <v>943</v>
      </c>
      <c r="AN34" s="1">
        <v>21439</v>
      </c>
      <c r="AO34" s="108">
        <v>19230010</v>
      </c>
      <c r="AP34" s="1">
        <v>1034</v>
      </c>
      <c r="AQ34" s="1">
        <v>945</v>
      </c>
      <c r="AR34" s="1">
        <v>46</v>
      </c>
      <c r="AS34" s="1">
        <v>2025</v>
      </c>
      <c r="AT34" s="1">
        <v>309370</v>
      </c>
      <c r="AU34" s="1">
        <v>6019</v>
      </c>
      <c r="AV34" s="62">
        <v>702390</v>
      </c>
      <c r="AW34" s="1">
        <v>98711.5</v>
      </c>
      <c r="AX34" s="108">
        <v>1138700</v>
      </c>
      <c r="AY34" s="1">
        <v>19209</v>
      </c>
      <c r="AZ34" s="126" t="s">
        <v>944</v>
      </c>
      <c r="BA34" s="1">
        <v>24042</v>
      </c>
      <c r="BB34" s="108">
        <v>21114230</v>
      </c>
      <c r="BC34" s="1">
        <v>1034</v>
      </c>
      <c r="BD34" s="1">
        <v>646</v>
      </c>
      <c r="BE34" s="1">
        <v>1028</v>
      </c>
      <c r="BF34" s="1">
        <v>2708</v>
      </c>
      <c r="BG34" s="1">
        <v>329440</v>
      </c>
      <c r="BH34" s="1">
        <v>15811</v>
      </c>
      <c r="BI34" s="64">
        <v>789896</v>
      </c>
      <c r="BJ34" s="1">
        <v>203827.9</v>
      </c>
      <c r="BK34" s="1">
        <v>1160275</v>
      </c>
      <c r="BL34" s="1">
        <v>20381</v>
      </c>
      <c r="BM34" s="126" t="s">
        <v>945</v>
      </c>
      <c r="BN34" s="1">
        <v>26641</v>
      </c>
      <c r="BO34" s="108">
        <v>22919860</v>
      </c>
    </row>
    <row r="35" spans="1:67">
      <c r="A35" s="80">
        <v>33</v>
      </c>
      <c r="B35" s="61" t="s">
        <v>32</v>
      </c>
      <c r="C35" s="123">
        <v>403</v>
      </c>
      <c r="D35" s="123">
        <v>662</v>
      </c>
      <c r="E35" s="123">
        <v>2102</v>
      </c>
      <c r="F35" s="1">
        <v>3167</v>
      </c>
      <c r="G35" s="1">
        <v>305080</v>
      </c>
      <c r="H35" s="1">
        <v>3940</v>
      </c>
      <c r="I35" s="62">
        <v>750381</v>
      </c>
      <c r="J35" s="1">
        <v>33087</v>
      </c>
      <c r="K35" s="108">
        <v>786000</v>
      </c>
      <c r="L35" s="1">
        <v>42867</v>
      </c>
      <c r="M35" s="125" t="s">
        <v>947</v>
      </c>
      <c r="N35" s="1">
        <v>44255</v>
      </c>
      <c r="O35" s="120">
        <v>56305110</v>
      </c>
      <c r="P35" s="123">
        <v>433</v>
      </c>
      <c r="Q35" s="123">
        <v>663</v>
      </c>
      <c r="R35" s="123">
        <v>2135</v>
      </c>
      <c r="S35" s="1">
        <v>3231</v>
      </c>
      <c r="T35" s="1">
        <v>346650</v>
      </c>
      <c r="U35" s="1">
        <v>3550</v>
      </c>
      <c r="V35" s="62">
        <v>700639</v>
      </c>
      <c r="W35" s="1">
        <v>32035.100000000002</v>
      </c>
      <c r="X35" s="108">
        <v>807000</v>
      </c>
      <c r="Y35" s="1">
        <v>44423</v>
      </c>
      <c r="Z35" s="124" t="s">
        <v>948</v>
      </c>
      <c r="AA35" s="1">
        <v>47421</v>
      </c>
      <c r="AB35" s="108">
        <v>58762560</v>
      </c>
      <c r="AC35" s="1">
        <v>433</v>
      </c>
      <c r="AD35" s="1">
        <v>663</v>
      </c>
      <c r="AE35" s="1">
        <v>2156</v>
      </c>
      <c r="AF35">
        <v>3252</v>
      </c>
      <c r="AG35" s="1">
        <v>383990</v>
      </c>
      <c r="AH35" s="1">
        <v>3923</v>
      </c>
      <c r="AI35" s="62">
        <v>806825</v>
      </c>
      <c r="AJ35" s="1">
        <v>54156.399999999994</v>
      </c>
      <c r="AK35" s="108">
        <v>828300</v>
      </c>
      <c r="AL35" s="1">
        <v>48079</v>
      </c>
      <c r="AM35" s="124" t="s">
        <v>949</v>
      </c>
      <c r="AN35" s="1">
        <v>52998</v>
      </c>
      <c r="AO35" s="108">
        <v>63984190</v>
      </c>
      <c r="AP35" s="1">
        <v>596</v>
      </c>
      <c r="AQ35" s="1">
        <v>724</v>
      </c>
      <c r="AR35" s="1">
        <v>2192</v>
      </c>
      <c r="AS35" s="1">
        <v>3512</v>
      </c>
      <c r="AT35" s="1">
        <v>430630</v>
      </c>
      <c r="AU35" s="1">
        <v>3912</v>
      </c>
      <c r="AV35" s="62">
        <v>902298</v>
      </c>
      <c r="AW35" s="1">
        <v>153347.90000000002</v>
      </c>
      <c r="AX35" s="108">
        <v>849800</v>
      </c>
      <c r="AY35" s="1">
        <v>50544</v>
      </c>
      <c r="AZ35" s="126" t="s">
        <v>950</v>
      </c>
      <c r="BA35" s="1">
        <v>58181</v>
      </c>
      <c r="BB35" s="108">
        <v>68463580</v>
      </c>
      <c r="BC35" s="1">
        <v>596</v>
      </c>
      <c r="BD35" s="1">
        <v>1174</v>
      </c>
      <c r="BE35" s="1">
        <v>2125</v>
      </c>
      <c r="BF35" s="1">
        <v>3895</v>
      </c>
      <c r="BG35" s="1">
        <v>455580</v>
      </c>
      <c r="BH35" s="1">
        <v>6276</v>
      </c>
      <c r="BI35" s="64">
        <v>1030232</v>
      </c>
      <c r="BJ35" s="1">
        <v>258607.5</v>
      </c>
      <c r="BK35" s="1">
        <v>868819</v>
      </c>
      <c r="BL35" s="1">
        <v>52907</v>
      </c>
      <c r="BM35" s="126" t="s">
        <v>951</v>
      </c>
      <c r="BN35" s="1">
        <v>62890</v>
      </c>
      <c r="BO35" s="108">
        <v>72161980</v>
      </c>
    </row>
    <row r="36" spans="1:67">
      <c r="A36" s="80">
        <v>34</v>
      </c>
      <c r="B36" s="61" t="s">
        <v>33</v>
      </c>
      <c r="C36" s="123">
        <v>1435</v>
      </c>
      <c r="D36" s="123">
        <v>949</v>
      </c>
      <c r="E36" s="123">
        <v>2707</v>
      </c>
      <c r="F36" s="1">
        <v>5091</v>
      </c>
      <c r="G36" s="1">
        <v>522799.99999999994</v>
      </c>
      <c r="H36" s="1">
        <v>12467</v>
      </c>
      <c r="I36" s="62">
        <v>556491</v>
      </c>
      <c r="J36" s="1">
        <v>1312049.6000000001</v>
      </c>
      <c r="K36" s="108">
        <v>2915300</v>
      </c>
      <c r="L36" s="1">
        <v>106067</v>
      </c>
      <c r="M36" s="125" t="s">
        <v>953</v>
      </c>
      <c r="N36" s="1">
        <v>108189</v>
      </c>
      <c r="O36" s="120">
        <v>37111150</v>
      </c>
      <c r="P36" s="123">
        <v>1449</v>
      </c>
      <c r="Q36" s="123">
        <v>949</v>
      </c>
      <c r="R36" s="123">
        <v>2751</v>
      </c>
      <c r="S36" s="1">
        <v>5149</v>
      </c>
      <c r="T36" s="1">
        <v>600670</v>
      </c>
      <c r="U36" s="1">
        <v>13927</v>
      </c>
      <c r="V36" s="62">
        <v>602751</v>
      </c>
      <c r="W36" s="1">
        <v>1202432.6000000001</v>
      </c>
      <c r="X36" s="108">
        <v>2973800</v>
      </c>
      <c r="Y36" s="1">
        <v>107891</v>
      </c>
      <c r="Z36" s="124" t="s">
        <v>954</v>
      </c>
      <c r="AA36" s="1">
        <v>112813</v>
      </c>
      <c r="AB36" s="108">
        <v>37935010</v>
      </c>
      <c r="AC36" s="1">
        <v>1450</v>
      </c>
      <c r="AD36" s="1">
        <v>977</v>
      </c>
      <c r="AE36" s="1">
        <v>2845</v>
      </c>
      <c r="AF36">
        <v>5272</v>
      </c>
      <c r="AG36" s="1">
        <v>713260</v>
      </c>
      <c r="AH36" s="1">
        <v>14025</v>
      </c>
      <c r="AI36" s="62">
        <v>675911</v>
      </c>
      <c r="AJ36" s="1">
        <v>2359999.7000000002</v>
      </c>
      <c r="AK36" s="108">
        <v>3032500</v>
      </c>
      <c r="AL36" s="1">
        <v>117119</v>
      </c>
      <c r="AM36" s="124" t="s">
        <v>955</v>
      </c>
      <c r="AN36" s="1">
        <v>122857</v>
      </c>
      <c r="AO36" s="108">
        <v>40513650</v>
      </c>
      <c r="AP36" s="1">
        <v>1811</v>
      </c>
      <c r="AQ36" s="1">
        <v>782</v>
      </c>
      <c r="AR36" s="1">
        <v>2868</v>
      </c>
      <c r="AS36" s="1">
        <v>5461</v>
      </c>
      <c r="AT36" s="1">
        <v>724780</v>
      </c>
      <c r="AU36" s="1">
        <v>24714</v>
      </c>
      <c r="AV36" s="62">
        <v>700025</v>
      </c>
      <c r="AW36" s="1">
        <v>1260603.4999999998</v>
      </c>
      <c r="AX36" s="108">
        <v>3091000</v>
      </c>
      <c r="AY36" s="1">
        <v>121391</v>
      </c>
      <c r="AZ36" s="126" t="s">
        <v>956</v>
      </c>
      <c r="BA36" s="1">
        <v>133330</v>
      </c>
      <c r="BB36" s="108">
        <v>43134250</v>
      </c>
      <c r="BC36" s="1">
        <v>1811</v>
      </c>
      <c r="BD36" s="1">
        <v>1543</v>
      </c>
      <c r="BE36" s="1">
        <v>5100</v>
      </c>
      <c r="BF36" s="1">
        <v>8454</v>
      </c>
      <c r="BG36" s="1">
        <v>763320</v>
      </c>
      <c r="BH36" s="1">
        <v>15864</v>
      </c>
      <c r="BI36" s="64">
        <v>829753</v>
      </c>
      <c r="BJ36" s="1">
        <v>897048.60000000009</v>
      </c>
      <c r="BK36" s="1">
        <v>3143088</v>
      </c>
      <c r="BL36" s="1">
        <v>130460</v>
      </c>
      <c r="BM36" s="126" t="s">
        <v>957</v>
      </c>
      <c r="BN36" s="1">
        <v>151201</v>
      </c>
      <c r="BO36" s="108">
        <v>48010000</v>
      </c>
    </row>
  </sheetData>
  <mergeCells count="5">
    <mergeCell ref="BC1:BO1"/>
    <mergeCell ref="C1:O1"/>
    <mergeCell ref="P1:AB1"/>
    <mergeCell ref="AC1:AO1"/>
    <mergeCell ref="AP1:B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P175"/>
  <sheetViews>
    <sheetView topLeftCell="C1" zoomScale="75" zoomScaleNormal="75" workbookViewId="0">
      <selection activeCell="K130" sqref="K130"/>
    </sheetView>
  </sheetViews>
  <sheetFormatPr defaultColWidth="9" defaultRowHeight="15"/>
  <cols>
    <col min="1" max="1" width="3.5703125" style="106" customWidth="1"/>
    <col min="2" max="2" width="26.28515625" style="106" bestFit="1" customWidth="1"/>
    <col min="3" max="3" width="9.140625" style="106" customWidth="1"/>
    <col min="4" max="4" width="13.7109375" style="106" customWidth="1"/>
    <col min="5" max="5" width="18.140625" style="106" customWidth="1"/>
    <col min="6" max="6" width="18.42578125" style="106" customWidth="1"/>
    <col min="7" max="7" width="23.7109375" style="107" customWidth="1"/>
    <col min="8" max="8" width="22.7109375" style="107" customWidth="1"/>
    <col min="9" max="9" width="15.7109375" style="107" customWidth="1"/>
    <col min="10" max="10" width="22.7109375" style="107" hidden="1" customWidth="1"/>
    <col min="11" max="11" width="22.7109375" style="107" customWidth="1"/>
    <col min="12" max="12" width="21.7109375" style="107" customWidth="1"/>
    <col min="13" max="13" width="17.5703125" style="107" customWidth="1"/>
    <col min="14" max="14" width="13.85546875" style="105" bestFit="1" customWidth="1"/>
    <col min="15" max="15" width="14.42578125" style="105" bestFit="1" customWidth="1"/>
    <col min="16" max="16" width="21.42578125" style="105" bestFit="1" customWidth="1"/>
    <col min="17" max="260" width="10" style="105" customWidth="1"/>
    <col min="261" max="16384" width="9" style="105"/>
  </cols>
  <sheetData>
    <row r="2" spans="1:16" s="102" customFormat="1">
      <c r="A2" s="100" t="s">
        <v>958</v>
      </c>
      <c r="B2" s="100" t="s">
        <v>959</v>
      </c>
      <c r="C2" s="100" t="s">
        <v>754</v>
      </c>
      <c r="D2" s="100" t="s">
        <v>39</v>
      </c>
      <c r="E2" s="100" t="s">
        <v>40</v>
      </c>
      <c r="F2" s="100" t="s">
        <v>41</v>
      </c>
      <c r="G2" s="101" t="s">
        <v>967</v>
      </c>
      <c r="H2" s="101" t="s">
        <v>968</v>
      </c>
      <c r="I2" s="101" t="s">
        <v>969</v>
      </c>
      <c r="J2" s="101" t="s">
        <v>970</v>
      </c>
      <c r="K2" s="101" t="s">
        <v>971</v>
      </c>
      <c r="L2" s="101" t="s">
        <v>972</v>
      </c>
      <c r="M2" s="101" t="s">
        <v>973</v>
      </c>
      <c r="N2" s="101" t="s">
        <v>981</v>
      </c>
      <c r="O2" s="101" t="s">
        <v>979</v>
      </c>
      <c r="P2" s="101" t="s">
        <v>982</v>
      </c>
    </row>
    <row r="3" spans="1:16">
      <c r="A3" s="103">
        <v>1</v>
      </c>
      <c r="B3" s="103" t="s">
        <v>0</v>
      </c>
      <c r="C3" s="103">
        <v>2011</v>
      </c>
      <c r="D3" s="103">
        <f>HLOOKUP(B3,[1]Sheet2!$C$7:$AJ$12,2,FALSE)</f>
        <v>754</v>
      </c>
      <c r="E3" s="103">
        <f>HLOOKUP(B3,[1]Sheet2!$C$1:$AJ$6,2,FALSE)</f>
        <v>862</v>
      </c>
      <c r="F3" s="103">
        <f>HLOOKUP(B3,[1]Sheet2!$C$13:$AJ$18,2,FALSE)</f>
        <v>7072</v>
      </c>
      <c r="G3" s="104">
        <f>HLOOKUP(B3,[2]Sheet1!C$1:AJ$6,2,FALSE)</f>
        <v>8688</v>
      </c>
      <c r="H3" s="104">
        <f>HLOOKUP(B3,[2]Sheet1!C$7:AJ$12,2,FALSE)</f>
        <v>1579770</v>
      </c>
      <c r="I3" s="104">
        <f>HLOOKUP(B3,[2]Sheet1!C$13:AJ$18,2,FALSE)</f>
        <v>27222</v>
      </c>
      <c r="J3" s="104">
        <f>HLOOKUP(B3,[2]Sheet1!C$19:AJ$24,2,FALSE)</f>
        <v>554055</v>
      </c>
      <c r="K3" s="104">
        <f>HLOOKUP(B3,[2]Sheet1!C$25:AJ$30,2,FALSE)</f>
        <v>22455.5</v>
      </c>
      <c r="L3" s="104">
        <f>HLOOKUP(B3,[2]Sheet1!C$31:AJ$36,2,FALSE)</f>
        <v>4619000</v>
      </c>
      <c r="M3" s="104">
        <f>HLOOKUP(B3,[2]Sheet1!C$37:AJ$42,2,FALSE)</f>
        <v>104874</v>
      </c>
      <c r="N3" s="128" t="str">
        <f>HLOOKUP(B3,[1]Sheet2!$C$19:$AJ$24,2,FALSE)</f>
        <v>22704.80</v>
      </c>
      <c r="O3" s="129">
        <f>HLOOKUP(B3,[1]Sheet2!$C$25:$AJ$30,3,FALSE)</f>
        <v>114552</v>
      </c>
      <c r="P3" s="129">
        <f>HLOOKUP(B3,[1]Sheet2!$C$31:$AJ$36,2,FALSE)</f>
        <v>23428630</v>
      </c>
    </row>
    <row r="4" spans="1:16">
      <c r="A4" s="103">
        <v>1</v>
      </c>
      <c r="B4" s="103" t="s">
        <v>0</v>
      </c>
      <c r="C4" s="103">
        <v>2012</v>
      </c>
      <c r="D4" s="103">
        <f>HLOOKUP(B4,[1]Sheet2!$C$7:$AJ$12,3,FALSE)</f>
        <v>1315</v>
      </c>
      <c r="E4" s="103">
        <f>HLOOKUP(B4,[1]Sheet2!$C$1:$AJ$6,3,FALSE)</f>
        <v>862</v>
      </c>
      <c r="F4" s="103">
        <f>HLOOKUP(B4,[1]Sheet2!$C$13:$AJ$18,3,FALSE)</f>
        <v>7146</v>
      </c>
      <c r="G4" s="104">
        <f>HLOOKUP(B4,[2]Sheet1!C$1:AJ$6,3,FALSE)</f>
        <v>9323</v>
      </c>
      <c r="H4" s="104">
        <f>HLOOKUP(B4,[2]Sheet1!C$7:AJ$12,3,FALSE)</f>
        <v>1755060</v>
      </c>
      <c r="I4" s="104">
        <f>HLOOKUP(B4,[2]Sheet1!C$13:AJ$18,3,FALSE)</f>
        <v>18456</v>
      </c>
      <c r="J4" s="104">
        <f>HLOOKUP(B4,[2]Sheet1!C$19:AJ$24,3,FALSE)</f>
        <v>584100</v>
      </c>
      <c r="K4" s="104">
        <f>HLOOKUP(B4,[2]Sheet1!C$25:AJ$30,3,FALSE)</f>
        <v>172272.80000000002</v>
      </c>
      <c r="L4" s="104">
        <f>HLOOKUP(B4,[2]Sheet1!C$31:AJ$36,3,FALSE)</f>
        <v>4715100</v>
      </c>
      <c r="M4" s="104">
        <f>HLOOKUP(B4,[2]Sheet1!C$37:AJ$42,3,FALSE)</f>
        <v>108915</v>
      </c>
      <c r="N4" s="128" t="str">
        <f>HLOOKUP(B4,[1]Sheet2!$C$19:$AJ$24,3,FALSE)</f>
        <v>23099.13</v>
      </c>
      <c r="O4" s="129">
        <f>HLOOKUP(B4,[1]Sheet2!$C$25:$AJ$30,2,FALSE)</f>
        <v>108218</v>
      </c>
      <c r="P4" s="129">
        <f>HLOOKUP(B4,[1]Sheet2!$C$31:$AJ$36,3,FALSE)</f>
        <v>24294690</v>
      </c>
    </row>
    <row r="5" spans="1:16">
      <c r="A5" s="103">
        <v>1</v>
      </c>
      <c r="B5" s="103" t="s">
        <v>0</v>
      </c>
      <c r="C5" s="103">
        <v>2013</v>
      </c>
      <c r="D5" s="103">
        <f>HLOOKUP(B5,[1]Sheet2!$C$7:$AJ$12,4,FALSE)</f>
        <v>1316</v>
      </c>
      <c r="E5" s="103">
        <f>HLOOKUP(B5,[1]Sheet2!$C$1:$AJ$6,4,FALSE)</f>
        <v>888</v>
      </c>
      <c r="F5" s="103">
        <f>HLOOKUP(B5,[1]Sheet2!$C$13:$AJ$18,4,FALSE)</f>
        <v>7311</v>
      </c>
      <c r="G5" s="104">
        <f>HLOOKUP(B5,[2]Sheet1!C$1:AJ$6,4,FALSE)</f>
        <v>9515</v>
      </c>
      <c r="H5" s="104">
        <f>HLOOKUP(B5,[2]Sheet1!C$7:AJ$12,4,FALSE)</f>
        <v>1815040</v>
      </c>
      <c r="I5" s="104">
        <f>HLOOKUP(B5,[2]Sheet1!C$13:AJ$18,4,FALSE)</f>
        <v>18752</v>
      </c>
      <c r="J5" s="104">
        <f>HLOOKUP(B5,[2]Sheet1!C$19:AJ$24,4,FALSE)</f>
        <v>627381</v>
      </c>
      <c r="K5" s="104">
        <f>HLOOKUP(B5,[2]Sheet1!C$25:AJ$30,4,FALSE)</f>
        <v>94167.099999999977</v>
      </c>
      <c r="L5" s="104">
        <f>HLOOKUP(B5,[2]Sheet1!C$31:AJ$36,4,FALSE)</f>
        <v>4811100</v>
      </c>
      <c r="M5" s="104">
        <f>HLOOKUP(B5,[2]Sheet1!C$37:AJ$42,4,FALSE)</f>
        <v>111756</v>
      </c>
      <c r="N5" s="128" t="str">
        <f>HLOOKUP(B5,[1]Sheet2!$C$19:$AJ$24,4,FALSE)</f>
        <v>23228.59</v>
      </c>
      <c r="O5" s="129">
        <f>HLOOKUP(B5,[1]Sheet2!$C$25:$AJ$30,4,FALSE)</f>
        <v>121331</v>
      </c>
      <c r="P5" s="129">
        <f>HLOOKUP(B5,[1]Sheet2!$C$31:$AJ$36,4,FALSE)</f>
        <v>25218830</v>
      </c>
    </row>
    <row r="6" spans="1:16">
      <c r="A6" s="103">
        <v>1</v>
      </c>
      <c r="B6" s="103" t="s">
        <v>0</v>
      </c>
      <c r="C6" s="103">
        <v>2014</v>
      </c>
      <c r="D6" s="103">
        <f>HLOOKUP(B6,[1]Sheet2!$C$7:$AJ$12,5,FALSE)</f>
        <v>1534</v>
      </c>
      <c r="E6" s="103">
        <f>HLOOKUP(B6,[1]Sheet2!$C$1:$AJ$6,5,FALSE)</f>
        <v>888</v>
      </c>
      <c r="F6" s="103">
        <f>HLOOKUP(B6,[1]Sheet2!$C$13:$AJ$18,5,FALSE)</f>
        <v>7339</v>
      </c>
      <c r="G6" s="104">
        <f>HLOOKUP(B6,[2]Sheet1!C$1:AJ$6,5,FALSE)</f>
        <v>9761</v>
      </c>
      <c r="H6" s="104">
        <f>HLOOKUP(B6,[2]Sheet1!C$7:AJ$12,5,FALSE)</f>
        <v>1965550</v>
      </c>
      <c r="I6" s="104">
        <f>HLOOKUP(B6,[2]Sheet1!C$13:AJ$18,5,FALSE)</f>
        <v>19840</v>
      </c>
      <c r="J6" s="104">
        <f>HLOOKUP(B6,[2]Sheet1!C$19:AJ$24,5,FALSE)</f>
        <v>679850</v>
      </c>
      <c r="K6" s="104">
        <f>HLOOKUP(B6,[2]Sheet1!C$25:AJ$30,5,FALSE)</f>
        <v>31132.5</v>
      </c>
      <c r="L6" s="104">
        <f>HLOOKUP(B6,[2]Sheet1!C$31:AJ$36,5,FALSE)</f>
        <v>4906800</v>
      </c>
      <c r="M6" s="104">
        <f>HLOOKUP(B6,[2]Sheet1!C$37:AJ$42,5,FALSE)</f>
        <v>113490</v>
      </c>
      <c r="N6" s="128" t="str">
        <f>HLOOKUP(B6,[1]Sheet2!$C$19:$AJ$24,5,FALSE)</f>
        <v>23129.04</v>
      </c>
      <c r="O6" s="129">
        <f>HLOOKUP(B6,[1]Sheet2!$C$25:$AJ$30,5,FALSE)</f>
        <v>127897</v>
      </c>
      <c r="P6" s="129">
        <f>HLOOKUP(B6,[1]Sheet2!$C$31:$AJ$36,5,FALSE)</f>
        <v>26065080</v>
      </c>
    </row>
    <row r="7" spans="1:16">
      <c r="A7" s="103">
        <v>1</v>
      </c>
      <c r="B7" s="103" t="s">
        <v>0</v>
      </c>
      <c r="C7" s="103">
        <v>2015</v>
      </c>
      <c r="D7" s="103">
        <f>HLOOKUP(B7,[1]Sheet2!$C$7:$AJ$12,6,FALSE)</f>
        <v>1534</v>
      </c>
      <c r="E7" s="103">
        <f>HLOOKUP(B7,[1]Sheet2!$C$1:$AJ$6,6,FALSE)</f>
        <v>930</v>
      </c>
      <c r="F7" s="103">
        <f>HLOOKUP(B7,[1]Sheet2!$C$13:$AJ$18,6,FALSE)</f>
        <v>7440</v>
      </c>
      <c r="G7" s="104">
        <f>HLOOKUP(B7,[2]Sheet1!C$1:AJ$6,6,FALSE)</f>
        <v>9904</v>
      </c>
      <c r="H7" s="104">
        <f>HLOOKUP(B7,[2]Sheet1!C$7:AJ$12,6,FALSE)</f>
        <v>2119000</v>
      </c>
      <c r="I7" s="104">
        <f>HLOOKUP(B7,[2]Sheet1!C$13:AJ$18,6,FALSE)</f>
        <v>35733</v>
      </c>
      <c r="J7" s="104">
        <f>HLOOKUP(B7,[2]Sheet1!C$19:AJ$24,6,FALSE)</f>
        <v>752118</v>
      </c>
      <c r="K7" s="104">
        <f>HLOOKUP(B7,[2]Sheet1!C$25:AJ$30,6,FALSE)</f>
        <v>21189.100000000002</v>
      </c>
      <c r="L7" s="104">
        <f>HLOOKUP(B7,[2]Sheet1!C$31:AJ$36,6,FALSE)</f>
        <v>4993385</v>
      </c>
      <c r="M7" s="104">
        <f>HLOOKUP(B7,[2]Sheet1!C$37:AJ$42,6,FALSE)</f>
        <v>112661</v>
      </c>
      <c r="N7" s="128" t="str">
        <f>HLOOKUP(B7,[1]Sheet2!$C$19:$AJ$24,6,FALSE)</f>
        <v>22523.41</v>
      </c>
      <c r="O7" s="129">
        <f>HLOOKUP(B7,[1]Sheet2!$C$25:$AJ$30,6,FALSE)</f>
        <v>128980</v>
      </c>
      <c r="P7" s="129">
        <f>HLOOKUP(B7,[1]Sheet2!$C$31:$AJ$36,6,FALSE)</f>
        <v>25785950</v>
      </c>
    </row>
    <row r="8" spans="1:16">
      <c r="A8" s="103">
        <v>2</v>
      </c>
      <c r="B8" s="103" t="s">
        <v>1</v>
      </c>
      <c r="C8" s="103">
        <v>2011</v>
      </c>
      <c r="D8" s="103">
        <f>HLOOKUP(B8,[1]Sheet2!$C$7:$AJ$12,2,FALSE)</f>
        <v>1379</v>
      </c>
      <c r="E8" s="103">
        <f>HLOOKUP(B8,[1]Sheet2!$C$1:$AJ$6,2,FALSE)</f>
        <v>1393</v>
      </c>
      <c r="F8" s="103">
        <f>HLOOKUP(B8,[1]Sheet2!$C$13:$AJ$18,2,FALSE)</f>
        <v>12076</v>
      </c>
      <c r="G8" s="104">
        <f>HLOOKUP(B8,[2]Sheet1!C$1:AJ$6,2,FALSE)</f>
        <v>14848</v>
      </c>
      <c r="H8" s="104">
        <f>HLOOKUP(B8,[2]Sheet1!C$7:AJ$12,2,FALSE)</f>
        <v>7194030</v>
      </c>
      <c r="I8" s="104">
        <f>HLOOKUP(B8,[2]Sheet1!C$13:AJ$18,2,FALSE)</f>
        <v>211151</v>
      </c>
      <c r="J8" s="104">
        <f>HLOOKUP(B8,[2]Sheet1!C$19:AJ$24,2,FALSE)</f>
        <v>564565</v>
      </c>
      <c r="K8" s="104">
        <f>HLOOKUP(B8,[2]Sheet1!C$25:AJ$30,2,FALSE)</f>
        <v>753701.5</v>
      </c>
      <c r="L8" s="104">
        <f>HLOOKUP(B8,[2]Sheet1!C$31:AJ$36,2,FALSE)</f>
        <v>13220900</v>
      </c>
      <c r="M8" s="104">
        <f>HLOOKUP(B8,[2]Sheet1!C$37:AJ$42,2,FALSE)</f>
        <v>353148</v>
      </c>
      <c r="N8" s="128" t="str">
        <f>HLOOKUP(B8,[1]Sheet2!$C$19:$AJ$24,2,FALSE)</f>
        <v>26711.24</v>
      </c>
      <c r="O8" s="129">
        <f>HLOOKUP(B8,[1]Sheet2!$C$25:$AJ$30,3,FALSE)</f>
        <v>417120</v>
      </c>
      <c r="P8" s="129">
        <f>HLOOKUP(B8,[1]Sheet2!$C$31:$AJ$36,2,FALSE)</f>
        <v>28518190</v>
      </c>
    </row>
    <row r="9" spans="1:16">
      <c r="A9" s="103">
        <v>2</v>
      </c>
      <c r="B9" s="103" t="s">
        <v>1</v>
      </c>
      <c r="C9" s="103">
        <v>2012</v>
      </c>
      <c r="D9" s="103">
        <f>HLOOKUP(B9,[1]Sheet2!$C$7:$AJ$12,3,FALSE)</f>
        <v>1240</v>
      </c>
      <c r="E9" s="103">
        <f>HLOOKUP(B9,[1]Sheet2!$C$1:$AJ$6,3,FALSE)</f>
        <v>1394</v>
      </c>
      <c r="F9" s="103">
        <f>HLOOKUP(B9,[1]Sheet2!$C$13:$AJ$18,3,FALSE)</f>
        <v>12328</v>
      </c>
      <c r="G9" s="104">
        <f>HLOOKUP(B9,[2]Sheet1!C$1:AJ$6,3,FALSE)</f>
        <v>14962</v>
      </c>
      <c r="H9" s="104">
        <f>HLOOKUP(B9,[2]Sheet1!C$7:AJ$12,3,FALSE)</f>
        <v>7809320</v>
      </c>
      <c r="I9" s="104">
        <f>HLOOKUP(B9,[2]Sheet1!C$13:AJ$18,3,FALSE)</f>
        <v>233677</v>
      </c>
      <c r="J9" s="104">
        <f>HLOOKUP(B9,[2]Sheet1!C$19:AJ$24,3,FALSE)</f>
        <v>599060</v>
      </c>
      <c r="K9" s="104">
        <f>HLOOKUP(B9,[2]Sheet1!C$25:AJ$30,3,FALSE)</f>
        <v>645321.80000000005</v>
      </c>
      <c r="L9" s="104">
        <f>HLOOKUP(B9,[2]Sheet1!C$31:AJ$36,3,FALSE)</f>
        <v>13408200</v>
      </c>
      <c r="M9" s="104">
        <f>HLOOKUP(B9,[2]Sheet1!C$37:AJ$42,3,FALSE)</f>
        <v>375924</v>
      </c>
      <c r="N9" s="128" t="str">
        <f>HLOOKUP(B9,[1]Sheet2!$C$19:$AJ$24,3,FALSE)</f>
        <v>28036.88</v>
      </c>
      <c r="O9" s="129">
        <f>HLOOKUP(B9,[1]Sheet2!$C$25:$AJ$30,2,FALSE)</f>
        <v>377037</v>
      </c>
      <c r="P9" s="129">
        <f>HLOOKUP(B9,[1]Sheet2!$C$31:$AJ$36,3,FALSE)</f>
        <v>31109350</v>
      </c>
    </row>
    <row r="10" spans="1:16">
      <c r="A10" s="103">
        <v>2</v>
      </c>
      <c r="B10" s="103" t="s">
        <v>1</v>
      </c>
      <c r="C10" s="103">
        <v>2013</v>
      </c>
      <c r="D10" s="103">
        <f>HLOOKUP(B10,[1]Sheet2!$C$7:$AJ$12,4,FALSE)</f>
        <v>1240</v>
      </c>
      <c r="E10" s="103">
        <f>HLOOKUP(B10,[1]Sheet2!$C$1:$AJ$6,4,FALSE)</f>
        <v>1435</v>
      </c>
      <c r="F10" s="103">
        <f>HLOOKUP(B10,[1]Sheet2!$C$13:$AJ$18,4,FALSE)</f>
        <v>12363</v>
      </c>
      <c r="G10" s="104">
        <f>HLOOKUP(B10,[2]Sheet1!C$1:AJ$6,4,FALSE)</f>
        <v>15038</v>
      </c>
      <c r="H10" s="104">
        <f>HLOOKUP(B10,[2]Sheet1!C$7:AJ$12,4,FALSE)</f>
        <v>7917240</v>
      </c>
      <c r="I10" s="104">
        <f>HLOOKUP(B10,[2]Sheet1!C$13:AJ$18,4,FALSE)</f>
        <v>232517</v>
      </c>
      <c r="J10" s="104">
        <f>HLOOKUP(B10,[2]Sheet1!C$19:AJ$24,4,FALSE)</f>
        <v>656133</v>
      </c>
      <c r="K10" s="104">
        <f>HLOOKUP(B10,[2]Sheet1!C$25:AJ$30,4,FALSE)</f>
        <v>887451.89999999991</v>
      </c>
      <c r="L10" s="104">
        <f>HLOOKUP(B10,[2]Sheet1!C$31:AJ$36,4,FALSE)</f>
        <v>13590300</v>
      </c>
      <c r="M10" s="104">
        <f>HLOOKUP(B10,[2]Sheet1!C$37:AJ$42,4,FALSE)</f>
        <v>398727</v>
      </c>
      <c r="N10" s="128" t="str">
        <f>HLOOKUP(B10,[1]Sheet2!$C$19:$AJ$24,4,FALSE)</f>
        <v>29339.21</v>
      </c>
      <c r="O10" s="129">
        <f>HLOOKUP(B10,[1]Sheet2!$C$25:$AJ$30,4,FALSE)</f>
        <v>469462</v>
      </c>
      <c r="P10" s="129">
        <f>HLOOKUP(B10,[1]Sheet2!$C$31:$AJ$36,4,FALSE)</f>
        <v>34544180</v>
      </c>
    </row>
    <row r="11" spans="1:16">
      <c r="A11" s="103">
        <v>2</v>
      </c>
      <c r="B11" s="103" t="s">
        <v>1</v>
      </c>
      <c r="C11" s="103">
        <v>2014</v>
      </c>
      <c r="D11" s="103">
        <f>HLOOKUP(B11,[1]Sheet2!$C$7:$AJ$12,5,FALSE)</f>
        <v>1450</v>
      </c>
      <c r="E11" s="103">
        <f>HLOOKUP(B11,[1]Sheet2!$C$1:$AJ$6,5,FALSE)</f>
        <v>1590</v>
      </c>
      <c r="F11" s="103">
        <f>HLOOKUP(B11,[1]Sheet2!$C$13:$AJ$18,5,FALSE)</f>
        <v>12367</v>
      </c>
      <c r="G11" s="104">
        <f>HLOOKUP(B11,[2]Sheet1!C$1:AJ$6,5,FALSE)</f>
        <v>15407</v>
      </c>
      <c r="H11" s="104">
        <f>HLOOKUP(B11,[2]Sheet1!C$7:AJ$12,5,FALSE)</f>
        <v>8271010</v>
      </c>
      <c r="I11" s="104">
        <f>HLOOKUP(B11,[2]Sheet1!C$13:AJ$18,5,FALSE)</f>
        <v>278500</v>
      </c>
      <c r="J11" s="104">
        <f>HLOOKUP(B11,[2]Sheet1!C$19:AJ$24,5,FALSE)</f>
        <v>699267</v>
      </c>
      <c r="K11" s="104">
        <f>HLOOKUP(B11,[2]Sheet1!C$25:AJ$30,5,FALSE)</f>
        <v>550835.10000000009</v>
      </c>
      <c r="L11" s="104">
        <f>HLOOKUP(B11,[2]Sheet1!C$31:AJ$36,5,FALSE)</f>
        <v>13766900</v>
      </c>
      <c r="M11" s="104">
        <f>HLOOKUP(B11,[2]Sheet1!C$37:AJ$42,5,FALSE)</f>
        <v>419573</v>
      </c>
      <c r="N11" s="128" t="str">
        <f>HLOOKUP(B11,[1]Sheet2!$C$19:$AJ$24,5,FALSE)</f>
        <v>30477.07</v>
      </c>
      <c r="O11" s="129">
        <f>HLOOKUP(B11,[1]Sheet2!$C$25:$AJ$30,5,FALSE)</f>
        <v>521955</v>
      </c>
      <c r="P11" s="129">
        <f>HLOOKUP(B11,[1]Sheet2!$C$31:$AJ$36,5,FALSE)</f>
        <v>37913900</v>
      </c>
    </row>
    <row r="12" spans="1:16">
      <c r="A12" s="103">
        <v>2</v>
      </c>
      <c r="B12" s="103" t="s">
        <v>1</v>
      </c>
      <c r="C12" s="103">
        <v>2015</v>
      </c>
      <c r="D12" s="103">
        <f>HLOOKUP(B12,[1]Sheet2!$C$7:$AJ$12,6,FALSE)</f>
        <v>1451</v>
      </c>
      <c r="E12" s="103">
        <f>HLOOKUP(B12,[1]Sheet2!$C$1:$AJ$6,6,FALSE)</f>
        <v>1590</v>
      </c>
      <c r="F12" s="103">
        <f>HLOOKUP(B12,[1]Sheet2!$C$13:$AJ$18,6,FALSE)</f>
        <v>13554</v>
      </c>
      <c r="G12" s="104">
        <f>HLOOKUP(B12,[2]Sheet1!C$1:AJ$6,6,FALSE)</f>
        <v>16595</v>
      </c>
      <c r="H12" s="104">
        <f>HLOOKUP(B12,[2]Sheet1!C$7:AJ$12,6,FALSE)</f>
        <v>8703670</v>
      </c>
      <c r="I12" s="104">
        <f>HLOOKUP(B12,[2]Sheet1!C$13:AJ$18,6,FALSE)</f>
        <v>307813</v>
      </c>
      <c r="J12" s="104">
        <f>HLOOKUP(B12,[2]Sheet1!C$19:AJ$24,6,FALSE)</f>
        <v>775189</v>
      </c>
      <c r="K12" s="104">
        <f>HLOOKUP(B12,[2]Sheet1!C$25:AJ$30,6,FALSE)</f>
        <v>1246096.2</v>
      </c>
      <c r="L12" s="104">
        <f>HLOOKUP(B12,[2]Sheet1!C$31:AJ$36,6,FALSE)</f>
        <v>13923262</v>
      </c>
      <c r="M12" s="104">
        <f>HLOOKUP(B12,[2]Sheet1!C$37:AJ$42,6,FALSE)</f>
        <v>440956</v>
      </c>
      <c r="N12" s="128" t="str">
        <f>HLOOKUP(B12,[1]Sheet2!$C$19:$AJ$24,6,FALSE)</f>
        <v>31637.41</v>
      </c>
      <c r="O12" s="129">
        <f>HLOOKUP(B12,[1]Sheet2!$C$25:$AJ$30,6,FALSE)</f>
        <v>571722</v>
      </c>
      <c r="P12" s="129">
        <f>HLOOKUP(B12,[1]Sheet2!$C$31:$AJ$36,6,FALSE)</f>
        <v>41019540</v>
      </c>
    </row>
    <row r="13" spans="1:16">
      <c r="A13" s="103">
        <v>3</v>
      </c>
      <c r="B13" s="103" t="s">
        <v>2</v>
      </c>
      <c r="C13" s="103">
        <v>2011</v>
      </c>
      <c r="D13" s="103">
        <f>HLOOKUP(B13,[1]Sheet2!$C$7:$AJ$12,2,FALSE)</f>
        <v>477</v>
      </c>
      <c r="E13" s="103">
        <f>HLOOKUP(B13,[1]Sheet2!$C$1:$AJ$6,2,FALSE)</f>
        <v>585</v>
      </c>
      <c r="F13" s="103">
        <f>HLOOKUP(B13,[1]Sheet2!$C$13:$AJ$18,2,FALSE)</f>
        <v>6890</v>
      </c>
      <c r="G13" s="104">
        <f>HLOOKUP(B13,[2]Sheet1!C$1:AJ$6,2,FALSE)</f>
        <v>7952</v>
      </c>
      <c r="H13" s="104">
        <f>HLOOKUP(B13,[2]Sheet1!C$7:AJ$12,2,FALSE)</f>
        <v>2403100</v>
      </c>
      <c r="I13" s="104">
        <f>HLOOKUP(B13,[2]Sheet1!C$13:AJ$18,2,FALSE)</f>
        <v>47851</v>
      </c>
      <c r="J13" s="104">
        <f>HLOOKUP(B13,[2]Sheet1!C$19:AJ$24,2,FALSE)</f>
        <v>640348</v>
      </c>
      <c r="K13" s="104">
        <f>HLOOKUP(B13,[2]Sheet1!C$25:AJ$30,2,FALSE)</f>
        <v>22929.5</v>
      </c>
      <c r="L13" s="104">
        <f>HLOOKUP(B13,[2]Sheet1!C$31:AJ$36,2,FALSE)</f>
        <v>4933100</v>
      </c>
      <c r="M13" s="104">
        <f>HLOOKUP(B13,[2]Sheet1!C$37:AJ$42,2,FALSE)</f>
        <v>111679</v>
      </c>
      <c r="N13" s="128" t="str">
        <f>HLOOKUP(B13,[1]Sheet2!$C$19:$AJ$24,2,FALSE)</f>
        <v>22638.75</v>
      </c>
      <c r="O13" s="129">
        <f>HLOOKUP(B13,[1]Sheet2!$C$25:$AJ$30,3,FALSE)</f>
        <v>131436</v>
      </c>
      <c r="P13" s="129">
        <f>HLOOKUP(B13,[1]Sheet2!$C$31:$AJ$36,2,FALSE)</f>
        <v>24056680</v>
      </c>
    </row>
    <row r="14" spans="1:16">
      <c r="A14" s="103">
        <v>3</v>
      </c>
      <c r="B14" s="103" t="s">
        <v>2</v>
      </c>
      <c r="C14" s="103">
        <v>2012</v>
      </c>
      <c r="D14" s="103">
        <f>HLOOKUP(B14,[1]Sheet2!$C$7:$AJ$12,3,FALSE)</f>
        <v>558</v>
      </c>
      <c r="E14" s="103">
        <f>HLOOKUP(B14,[1]Sheet2!$C$1:$AJ$6,3,FALSE)</f>
        <v>585</v>
      </c>
      <c r="F14" s="103">
        <f>HLOOKUP(B14,[1]Sheet2!$C$13:$AJ$18,3,FALSE)</f>
        <v>7108</v>
      </c>
      <c r="G14" s="104">
        <f>HLOOKUP(B14,[2]Sheet1!C$1:AJ$6,3,FALSE)</f>
        <v>8251</v>
      </c>
      <c r="H14" s="104">
        <f>HLOOKUP(B14,[2]Sheet1!C$7:AJ$12,3,FALSE)</f>
        <v>2649080</v>
      </c>
      <c r="I14" s="104">
        <f>HLOOKUP(B14,[2]Sheet1!C$13:AJ$18,3,FALSE)</f>
        <v>54306</v>
      </c>
      <c r="J14" s="104">
        <f>HLOOKUP(B14,[2]Sheet1!C$19:AJ$24,3,FALSE)</f>
        <v>681391</v>
      </c>
      <c r="K14" s="104">
        <f>HLOOKUP(B14,[2]Sheet1!C$25:AJ$30,3,FALSE)</f>
        <v>75020.200000000012</v>
      </c>
      <c r="L14" s="104">
        <f>HLOOKUP(B14,[2]Sheet1!C$31:AJ$36,3,FALSE)</f>
        <v>5000200</v>
      </c>
      <c r="M14" s="104">
        <f>HLOOKUP(B14,[2]Sheet1!C$37:AJ$42,3,FALSE)</f>
        <v>118724</v>
      </c>
      <c r="N14" s="128" t="str">
        <f>HLOOKUP(B14,[1]Sheet2!$C$19:$AJ$24,3,FALSE)</f>
        <v>23744.01</v>
      </c>
      <c r="O14" s="129">
        <f>HLOOKUP(B14,[1]Sheet2!$C$25:$AJ$30,2,FALSE)</f>
        <v>118674</v>
      </c>
      <c r="P14" s="129">
        <f>HLOOKUP(B14,[1]Sheet2!$C$31:$AJ$36,3,FALSE)</f>
        <v>26286160</v>
      </c>
    </row>
    <row r="15" spans="1:16">
      <c r="A15" s="103">
        <v>3</v>
      </c>
      <c r="B15" s="103" t="s">
        <v>2</v>
      </c>
      <c r="C15" s="103">
        <v>2013</v>
      </c>
      <c r="D15" s="103">
        <f>HLOOKUP(B15,[1]Sheet2!$C$7:$AJ$12,4,FALSE)</f>
        <v>559</v>
      </c>
      <c r="E15" s="103">
        <f>HLOOKUP(B15,[1]Sheet2!$C$1:$AJ$6,4,FALSE)</f>
        <v>601</v>
      </c>
      <c r="F15" s="103">
        <f>HLOOKUP(B15,[1]Sheet2!$C$13:$AJ$18,4,FALSE)</f>
        <v>7204</v>
      </c>
      <c r="G15" s="104">
        <f>HLOOKUP(B15,[2]Sheet1!C$1:AJ$6,4,FALSE)</f>
        <v>8364</v>
      </c>
      <c r="H15" s="104">
        <f>HLOOKUP(B15,[2]Sheet1!C$7:AJ$12,4,FALSE)</f>
        <v>2712850</v>
      </c>
      <c r="I15" s="104">
        <f>HLOOKUP(B15,[2]Sheet1!C$13:AJ$18,4,FALSE)</f>
        <v>56817</v>
      </c>
      <c r="J15" s="104">
        <f>HLOOKUP(B15,[2]Sheet1!C$19:AJ$24,4,FALSE)</f>
        <v>757809</v>
      </c>
      <c r="K15" s="104">
        <f>HLOOKUP(B15,[2]Sheet1!C$25:AJ$30,4,FALSE)</f>
        <v>91362.400000000009</v>
      </c>
      <c r="L15" s="104">
        <f>HLOOKUP(B15,[2]Sheet1!C$31:AJ$36,4,FALSE)</f>
        <v>5066500</v>
      </c>
      <c r="M15" s="104">
        <f>HLOOKUP(B15,[2]Sheet1!C$37:AJ$42,4,FALSE)</f>
        <v>125941</v>
      </c>
      <c r="N15" s="128" t="str">
        <f>HLOOKUP(B15,[1]Sheet2!$C$19:$AJ$24,4,FALSE)</f>
        <v>24857.64</v>
      </c>
      <c r="O15" s="129">
        <f>HLOOKUP(B15,[1]Sheet2!$C$25:$AJ$30,4,FALSE)</f>
        <v>146900</v>
      </c>
      <c r="P15" s="129">
        <f>HLOOKUP(B15,[1]Sheet2!$C$31:$AJ$36,4,FALSE)</f>
        <v>28994480</v>
      </c>
    </row>
    <row r="16" spans="1:16">
      <c r="A16" s="103">
        <v>3</v>
      </c>
      <c r="B16" s="103" t="s">
        <v>2</v>
      </c>
      <c r="C16" s="103">
        <v>2014</v>
      </c>
      <c r="D16" s="103">
        <f>HLOOKUP(B16,[1]Sheet2!$C$7:$AJ$12,5,FALSE)</f>
        <v>668</v>
      </c>
      <c r="E16" s="103">
        <f>HLOOKUP(B16,[1]Sheet2!$C$1:$AJ$6,5,FALSE)</f>
        <v>641</v>
      </c>
      <c r="F16" s="103">
        <f>HLOOKUP(B16,[1]Sheet2!$C$13:$AJ$18,5,FALSE)</f>
        <v>7282</v>
      </c>
      <c r="G16" s="104">
        <f>HLOOKUP(B16,[2]Sheet1!C$1:AJ$6,5,FALSE)</f>
        <v>8591</v>
      </c>
      <c r="H16" s="104">
        <f>HLOOKUP(B16,[2]Sheet1!C$7:AJ$12,5,FALSE)</f>
        <v>3005260</v>
      </c>
      <c r="I16" s="104">
        <f>HLOOKUP(B16,[2]Sheet1!C$13:AJ$18,5,FALSE)</f>
        <v>60122</v>
      </c>
      <c r="J16" s="104">
        <f>HLOOKUP(B16,[2]Sheet1!C$19:AJ$24,5,FALSE)</f>
        <v>812980</v>
      </c>
      <c r="K16" s="104">
        <f>HLOOKUP(B16,[2]Sheet1!C$25:AJ$30,5,FALSE)</f>
        <v>112109.49999999999</v>
      </c>
      <c r="L16" s="104">
        <f>HLOOKUP(B16,[2]Sheet1!C$31:AJ$36,5,FALSE)</f>
        <v>5131900</v>
      </c>
      <c r="M16" s="104">
        <f>HLOOKUP(B16,[2]Sheet1!C$37:AJ$42,5,FALSE)</f>
        <v>133341</v>
      </c>
      <c r="N16" s="128" t="str">
        <f>HLOOKUP(B16,[1]Sheet2!$C$19:$AJ$24,5,FALSE)</f>
        <v>25982.83</v>
      </c>
      <c r="O16" s="129">
        <f>HLOOKUP(B16,[1]Sheet2!$C$25:$AJ$30,5,FALSE)</f>
        <v>164944</v>
      </c>
      <c r="P16" s="129">
        <f>HLOOKUP(B16,[1]Sheet2!$C$31:$AJ$36,5,FALSE)</f>
        <v>32141090</v>
      </c>
    </row>
    <row r="17" spans="1:16">
      <c r="A17" s="103">
        <v>3</v>
      </c>
      <c r="B17" s="103" t="s">
        <v>2</v>
      </c>
      <c r="C17" s="103">
        <v>2015</v>
      </c>
      <c r="D17" s="103">
        <f>HLOOKUP(B17,[1]Sheet2!$C$7:$AJ$12,6,FALSE)</f>
        <v>668</v>
      </c>
      <c r="E17" s="103">
        <f>HLOOKUP(B17,[1]Sheet2!$C$1:$AJ$6,6,FALSE)</f>
        <v>794</v>
      </c>
      <c r="F17" s="103">
        <f>HLOOKUP(B17,[1]Sheet2!$C$13:$AJ$18,6,FALSE)</f>
        <v>7226</v>
      </c>
      <c r="G17" s="104">
        <f>HLOOKUP(B17,[2]Sheet1!C$1:AJ$6,6,FALSE)</f>
        <v>8688</v>
      </c>
      <c r="H17" s="104">
        <f>HLOOKUP(B17,[2]Sheet1!C$7:AJ$12,6,FALSE)</f>
        <v>3063280</v>
      </c>
      <c r="I17" s="104">
        <f>HLOOKUP(B17,[2]Sheet1!C$13:AJ$18,6,FALSE)</f>
        <v>71510</v>
      </c>
      <c r="J17" s="104">
        <f>HLOOKUP(B17,[2]Sheet1!C$19:AJ$24,6,FALSE)</f>
        <v>894703</v>
      </c>
      <c r="K17" s="104">
        <f>HLOOKUP(B17,[2]Sheet1!C$25:AJ$30,6,FALSE)</f>
        <v>57133.399999999994</v>
      </c>
      <c r="L17" s="104">
        <f>HLOOKUP(B17,[2]Sheet1!C$31:AJ$36,6,FALSE)</f>
        <v>5190577</v>
      </c>
      <c r="M17" s="104">
        <f>HLOOKUP(B17,[2]Sheet1!C$37:AJ$42,6,FALSE)</f>
        <v>140705</v>
      </c>
      <c r="N17" s="128" t="str">
        <f>HLOOKUP(B17,[1]Sheet2!$C$19:$AJ$24,6,FALSE)</f>
        <v>27077.95</v>
      </c>
      <c r="O17" s="129">
        <f>HLOOKUP(B17,[1]Sheet2!$C$25:$AJ$30,6,FALSE)</f>
        <v>179405</v>
      </c>
      <c r="P17" s="129">
        <f>HLOOKUP(B17,[1]Sheet2!$C$31:$AJ$36,6,FALSE)</f>
        <v>34525550</v>
      </c>
    </row>
    <row r="18" spans="1:16">
      <c r="A18" s="103">
        <v>4</v>
      </c>
      <c r="B18" s="103" t="s">
        <v>3</v>
      </c>
      <c r="C18" s="103">
        <v>2011</v>
      </c>
      <c r="D18" s="103">
        <f>HLOOKUP(B18,[1]Sheet2!$C$7:$AJ$12,2,FALSE)</f>
        <v>598</v>
      </c>
      <c r="E18" s="103">
        <f>HLOOKUP(B18,[1]Sheet2!$C$1:$AJ$6,2,FALSE)</f>
        <v>948</v>
      </c>
      <c r="F18" s="103">
        <f>HLOOKUP(B18,[1]Sheet2!$C$13:$AJ$18,2,FALSE)</f>
        <v>7667</v>
      </c>
      <c r="G18" s="104">
        <f>HLOOKUP(B18,[2]Sheet1!C$1:AJ$6,2,FALSE)</f>
        <v>9213</v>
      </c>
      <c r="H18" s="104">
        <f>HLOOKUP(B18,[2]Sheet1!C$7:AJ$12,2,FALSE)</f>
        <v>2361150</v>
      </c>
      <c r="I18" s="104">
        <f>HLOOKUP(B18,[2]Sheet1!C$13:AJ$18,2,FALSE)</f>
        <v>12388</v>
      </c>
      <c r="J18" s="104">
        <f>HLOOKUP(B18,[2]Sheet1!C$19:AJ$24,2,FALSE)</f>
        <v>754634</v>
      </c>
      <c r="K18" s="104">
        <f>HLOOKUP(B18,[2]Sheet1!C$25:AJ$30,2,FALSE)</f>
        <v>212338.5</v>
      </c>
      <c r="L18" s="104">
        <f>HLOOKUP(B18,[2]Sheet1!C$31:AJ$36,2,FALSE)</f>
        <v>5726200</v>
      </c>
      <c r="M18" s="104">
        <f>HLOOKUP(B18,[2]Sheet1!C$37:AJ$42,2,FALSE)</f>
        <v>410216</v>
      </c>
      <c r="N18" s="128" t="str">
        <f>HLOOKUP(B18,[1]Sheet2!$C$19:$AJ$24,2,FALSE)</f>
        <v>71637.89</v>
      </c>
      <c r="O18" s="129">
        <f>HLOOKUP(B18,[1]Sheet2!$C$25:$AJ$30,3,FALSE)</f>
        <v>558493</v>
      </c>
      <c r="P18" s="129">
        <f>HLOOKUP(B18,[1]Sheet2!$C$31:$AJ$36,2,FALSE)</f>
        <v>84811190</v>
      </c>
    </row>
    <row r="19" spans="1:16">
      <c r="A19" s="103">
        <v>4</v>
      </c>
      <c r="B19" s="103" t="s">
        <v>3</v>
      </c>
      <c r="C19" s="103">
        <v>2012</v>
      </c>
      <c r="D19" s="103">
        <f>HLOOKUP(B19,[1]Sheet2!$C$7:$AJ$12,3,FALSE)</f>
        <v>460</v>
      </c>
      <c r="E19" s="103">
        <f>HLOOKUP(B19,[1]Sheet2!$C$1:$AJ$6,3,FALSE)</f>
        <v>949</v>
      </c>
      <c r="F19" s="103">
        <f>HLOOKUP(B19,[1]Sheet2!$C$13:$AJ$18,3,FALSE)</f>
        <v>7969</v>
      </c>
      <c r="G19" s="104">
        <f>HLOOKUP(B19,[2]Sheet1!C$1:AJ$6,3,FALSE)</f>
        <v>9378</v>
      </c>
      <c r="H19" s="104">
        <f>HLOOKUP(B19,[2]Sheet1!C$7:AJ$12,3,FALSE)</f>
        <v>2723810</v>
      </c>
      <c r="I19" s="104">
        <f>HLOOKUP(B19,[2]Sheet1!C$13:AJ$18,3,FALSE)</f>
        <v>14484</v>
      </c>
      <c r="J19" s="104">
        <f>HLOOKUP(B19,[2]Sheet1!C$19:AJ$24,3,FALSE)</f>
        <v>836550</v>
      </c>
      <c r="K19" s="104">
        <f>HLOOKUP(B19,[2]Sheet1!C$25:AJ$30,3,FALSE)</f>
        <v>1152854.8999999999</v>
      </c>
      <c r="L19" s="104">
        <f>HLOOKUP(B19,[2]Sheet1!C$31:AJ$36,3,FALSE)</f>
        <v>5879100</v>
      </c>
      <c r="M19" s="104">
        <f>HLOOKUP(B19,[2]Sheet1!C$37:AJ$42,3,FALSE)</f>
        <v>425626</v>
      </c>
      <c r="N19" s="128" t="str">
        <f>HLOOKUP(B19,[1]Sheet2!$C$19:$AJ$24,3,FALSE)</f>
        <v>72396.34</v>
      </c>
      <c r="O19" s="129">
        <f>HLOOKUP(B19,[1]Sheet2!$C$25:$AJ$30,2,FALSE)</f>
        <v>485649</v>
      </c>
      <c r="P19" s="129">
        <f>HLOOKUP(B19,[1]Sheet2!$C$31:$AJ$36,3,FALSE)</f>
        <v>94996150</v>
      </c>
    </row>
    <row r="20" spans="1:16">
      <c r="A20" s="103">
        <v>4</v>
      </c>
      <c r="B20" s="103" t="s">
        <v>3</v>
      </c>
      <c r="C20" s="103">
        <v>2013</v>
      </c>
      <c r="D20" s="103">
        <f>HLOOKUP(B20,[1]Sheet2!$C$7:$AJ$12,4,FALSE)</f>
        <v>460</v>
      </c>
      <c r="E20" s="103">
        <f>HLOOKUP(B20,[1]Sheet2!$C$1:$AJ$6,4,FALSE)</f>
        <v>978</v>
      </c>
      <c r="F20" s="103">
        <f>HLOOKUP(B20,[1]Sheet2!$C$13:$AJ$18,4,FALSE)</f>
        <v>7995</v>
      </c>
      <c r="G20" s="104">
        <f>HLOOKUP(B20,[2]Sheet1!C$1:AJ$6,4,FALSE)</f>
        <v>9433</v>
      </c>
      <c r="H20" s="104">
        <f>HLOOKUP(B20,[2]Sheet1!C$7:AJ$12,4,FALSE)</f>
        <v>3597440</v>
      </c>
      <c r="I20" s="104">
        <f>HLOOKUP(B20,[2]Sheet1!C$13:AJ$18,4,FALSE)</f>
        <v>157575</v>
      </c>
      <c r="J20" s="104">
        <f>HLOOKUP(B20,[2]Sheet1!C$19:AJ$24,4,FALSE)</f>
        <v>879801</v>
      </c>
      <c r="K20" s="104">
        <f>HLOOKUP(B20,[2]Sheet1!C$25:AJ$30,4,FALSE)</f>
        <v>1304946.3999999997</v>
      </c>
      <c r="L20" s="104">
        <f>HLOOKUP(B20,[2]Sheet1!C$31:AJ$36,4,FALSE)</f>
        <v>6033300</v>
      </c>
      <c r="M20" s="104">
        <f>HLOOKUP(B20,[2]Sheet1!C$37:AJ$42,4,FALSE)</f>
        <v>436188</v>
      </c>
      <c r="N20" s="128" t="str">
        <f>HLOOKUP(B20,[1]Sheet2!$C$19:$AJ$24,4,FALSE)</f>
        <v>72297.05</v>
      </c>
      <c r="O20" s="129">
        <f>HLOOKUP(B20,[1]Sheet2!$C$25:$AJ$30,4,FALSE)</f>
        <v>607498</v>
      </c>
      <c r="P20" s="129">
        <f>HLOOKUP(B20,[1]Sheet2!$C$31:$AJ$36,4,FALSE)</f>
        <v>100691440</v>
      </c>
    </row>
    <row r="21" spans="1:16">
      <c r="A21" s="103">
        <v>4</v>
      </c>
      <c r="B21" s="103" t="s">
        <v>3</v>
      </c>
      <c r="C21" s="103">
        <v>2014</v>
      </c>
      <c r="D21" s="103">
        <f>HLOOKUP(B21,[1]Sheet2!$C$7:$AJ$12,5,FALSE)</f>
        <v>542</v>
      </c>
      <c r="E21" s="103">
        <f>HLOOKUP(B21,[1]Sheet2!$C$1:$AJ$6,5,FALSE)</f>
        <v>1584</v>
      </c>
      <c r="F21" s="103">
        <f>HLOOKUP(B21,[1]Sheet2!$C$13:$AJ$18,5,FALSE)</f>
        <v>8137</v>
      </c>
      <c r="G21" s="104">
        <f>HLOOKUP(B21,[2]Sheet1!C$1:AJ$6,5,FALSE)</f>
        <v>10263</v>
      </c>
      <c r="H21" s="104">
        <f>HLOOKUP(B21,[2]Sheet1!C$7:AJ$12,5,FALSE)</f>
        <v>3338330</v>
      </c>
      <c r="I21" s="104">
        <f>HLOOKUP(B21,[2]Sheet1!C$13:AJ$18,5,FALSE)</f>
        <v>14869</v>
      </c>
      <c r="J21" s="104">
        <f>HLOOKUP(B21,[2]Sheet1!C$19:AJ$24,5,FALSE)</f>
        <v>915106</v>
      </c>
      <c r="K21" s="104">
        <f>HLOOKUP(B21,[2]Sheet1!C$25:AJ$30,5,FALSE)</f>
        <v>1369564.9000000001</v>
      </c>
      <c r="L21" s="104">
        <f>HLOOKUP(B21,[2]Sheet1!C$31:AJ$36,5,FALSE)</f>
        <v>6188400</v>
      </c>
      <c r="M21" s="104">
        <f>HLOOKUP(B21,[2]Sheet1!C$37:AJ$42,5,FALSE)</f>
        <v>447987</v>
      </c>
      <c r="N21" s="128" t="str">
        <f>HLOOKUP(B21,[1]Sheet2!$C$19:$AJ$24,5,FALSE)</f>
        <v>72390.88</v>
      </c>
      <c r="O21" s="129">
        <f>HLOOKUP(B21,[1]Sheet2!$C$25:$AJ$30,5,FALSE)</f>
        <v>679396</v>
      </c>
      <c r="P21" s="129">
        <f>HLOOKUP(B21,[1]Sheet2!$C$31:$AJ$36,5,FALSE)</f>
        <v>109784640</v>
      </c>
    </row>
    <row r="22" spans="1:16">
      <c r="A22" s="103">
        <v>4</v>
      </c>
      <c r="B22" s="103" t="s">
        <v>3</v>
      </c>
      <c r="C22" s="103">
        <v>2015</v>
      </c>
      <c r="D22" s="103">
        <f>HLOOKUP(B22,[1]Sheet2!$C$7:$AJ$12,6,FALSE)</f>
        <v>543</v>
      </c>
      <c r="E22" s="103">
        <f>HLOOKUP(B22,[1]Sheet2!$C$1:$AJ$6,6,FALSE)</f>
        <v>1584</v>
      </c>
      <c r="F22" s="103">
        <f>HLOOKUP(B22,[1]Sheet2!$C$13:$AJ$18,6,FALSE)</f>
        <v>8320</v>
      </c>
      <c r="G22" s="104">
        <f>HLOOKUP(B22,[2]Sheet1!C$1:AJ$6,6,FALSE)</f>
        <v>10447</v>
      </c>
      <c r="H22" s="104">
        <f>HLOOKUP(B22,[2]Sheet1!C$7:AJ$12,6,FALSE)</f>
        <v>3586450</v>
      </c>
      <c r="I22" s="104">
        <f>HLOOKUP(B22,[2]Sheet1!C$13:AJ$18,6,FALSE)</f>
        <v>17825</v>
      </c>
      <c r="J22" s="104">
        <f>HLOOKUP(B22,[2]Sheet1!C$19:AJ$24,6,FALSE)</f>
        <v>1005509</v>
      </c>
      <c r="K22" s="104">
        <f>HLOOKUP(B22,[2]Sheet1!C$25:AJ$30,6,FALSE)</f>
        <v>653394.69999999995</v>
      </c>
      <c r="L22" s="104">
        <f>HLOOKUP(B22,[2]Sheet1!C$31:AJ$36,6,FALSE)</f>
        <v>6330941</v>
      </c>
      <c r="M22" s="104">
        <f>HLOOKUP(B22,[2]Sheet1!C$37:AJ$42,6,FALSE)</f>
        <v>448992</v>
      </c>
      <c r="N22" s="128" t="str">
        <f>HLOOKUP(B22,[1]Sheet2!$C$19:$AJ$24,6,FALSE)</f>
        <v>70769.78</v>
      </c>
      <c r="O22" s="129">
        <f>HLOOKUP(B22,[1]Sheet2!$C$25:$AJ$30,6,FALSE)</f>
        <v>652138</v>
      </c>
      <c r="P22" s="129">
        <f>HLOOKUP(B22,[1]Sheet2!$C$31:$AJ$36,6,FALSE)</f>
        <v>102789580</v>
      </c>
    </row>
    <row r="23" spans="1:16">
      <c r="A23" s="103">
        <v>5</v>
      </c>
      <c r="B23" s="103" t="s">
        <v>4</v>
      </c>
      <c r="C23" s="103">
        <v>2011</v>
      </c>
      <c r="D23" s="103">
        <f>HLOOKUP(B23,[1]Sheet2!$C$7:$AJ$12,2,FALSE)</f>
        <v>632</v>
      </c>
      <c r="E23" s="103">
        <f>HLOOKUP(B23,[1]Sheet2!$C$1:$AJ$6,2,FALSE)</f>
        <v>520</v>
      </c>
      <c r="F23" s="103">
        <f>HLOOKUP(B23,[1]Sheet2!$C$13:$AJ$18,2,FALSE)</f>
        <v>3352</v>
      </c>
      <c r="G23" s="104">
        <f>HLOOKUP(B23,[2]Sheet1!C$1:AJ$6,2,FALSE)</f>
        <v>4504</v>
      </c>
      <c r="H23" s="104">
        <f>HLOOKUP(B23,[2]Sheet1!C$7:AJ$12,2,FALSE)</f>
        <v>1054170</v>
      </c>
      <c r="I23" s="104">
        <f>HLOOKUP(B23,[2]Sheet1!C$13:AJ$18,2,FALSE)</f>
        <v>23855</v>
      </c>
      <c r="J23" s="104">
        <f>HLOOKUP(B23,[2]Sheet1!C$19:AJ$24,2,FALSE)</f>
        <v>586786</v>
      </c>
      <c r="K23" s="104">
        <f>HLOOKUP(B23,[2]Sheet1!C$25:AJ$30,2,FALSE)</f>
        <v>19472.5</v>
      </c>
      <c r="L23" s="104">
        <f>HLOOKUP(B23,[2]Sheet1!C$31:AJ$36,2,FALSE)</f>
        <v>3167600</v>
      </c>
      <c r="M23" s="104">
        <f>HLOOKUP(B23,[2]Sheet1!C$37:AJ$42,2,FALSE)</f>
        <v>97741</v>
      </c>
      <c r="N23" s="128" t="str">
        <f>HLOOKUP(B23,[1]Sheet2!$C$19:$AJ$24,2,FALSE)</f>
        <v>30856.66</v>
      </c>
      <c r="O23" s="129">
        <f>HLOOKUP(B23,[1]Sheet2!$C$25:$AJ$30,3,FALSE)</f>
        <v>115070</v>
      </c>
      <c r="P23" s="129">
        <f>HLOOKUP(B23,[1]Sheet2!$C$31:$AJ$36,2,FALSE)</f>
        <v>32682040</v>
      </c>
    </row>
    <row r="24" spans="1:16">
      <c r="A24" s="103">
        <v>5</v>
      </c>
      <c r="B24" s="103" t="s">
        <v>4</v>
      </c>
      <c r="C24" s="103">
        <v>2012</v>
      </c>
      <c r="D24" s="103">
        <f>HLOOKUP(B24,[1]Sheet2!$C$7:$AJ$12,3,FALSE)</f>
        <v>477</v>
      </c>
      <c r="E24" s="103">
        <f>HLOOKUP(B24,[1]Sheet2!$C$1:$AJ$6,3,FALSE)</f>
        <v>520</v>
      </c>
      <c r="F24" s="103">
        <f>HLOOKUP(B24,[1]Sheet2!$C$13:$AJ$18,3,FALSE)</f>
        <v>3555</v>
      </c>
      <c r="G24" s="104">
        <f>HLOOKUP(B24,[2]Sheet1!C$1:AJ$6,3,FALSE)</f>
        <v>4552</v>
      </c>
      <c r="H24" s="104">
        <f>HLOOKUP(B24,[2]Sheet1!C$7:AJ$12,3,FALSE)</f>
        <v>860390</v>
      </c>
      <c r="I24" s="104">
        <f>HLOOKUP(B24,[2]Sheet1!C$13:AJ$18,3,FALSE)</f>
        <v>26333</v>
      </c>
      <c r="J24" s="104">
        <f>HLOOKUP(B24,[2]Sheet1!C$19:AJ$24,3,FALSE)</f>
        <v>623378</v>
      </c>
      <c r="K24" s="104">
        <f>HLOOKUP(B24,[2]Sheet1!C$25:AJ$30,3,FALSE)</f>
        <v>156321.79999999999</v>
      </c>
      <c r="L24" s="104">
        <f>HLOOKUP(B24,[2]Sheet1!C$31:AJ$36,3,FALSE)</f>
        <v>3227100</v>
      </c>
      <c r="M24" s="104">
        <f>HLOOKUP(B24,[2]Sheet1!C$37:AJ$42,3,FALSE)</f>
        <v>104615</v>
      </c>
      <c r="N24" s="128" t="str">
        <f>HLOOKUP(B24,[1]Sheet2!$C$19:$AJ$24,3,FALSE)</f>
        <v>32417.72</v>
      </c>
      <c r="O24" s="129">
        <f>HLOOKUP(B24,[1]Sheet2!$C$25:$AJ$30,2,FALSE)</f>
        <v>103523</v>
      </c>
      <c r="P24" s="129">
        <f>HLOOKUP(B24,[1]Sheet2!$C$31:$AJ$36,3,FALSE)</f>
        <v>35657570</v>
      </c>
    </row>
    <row r="25" spans="1:16">
      <c r="A25" s="103">
        <v>5</v>
      </c>
      <c r="B25" s="103" t="s">
        <v>4</v>
      </c>
      <c r="C25" s="103">
        <v>2013</v>
      </c>
      <c r="D25" s="103">
        <f>HLOOKUP(B25,[1]Sheet2!$C$7:$AJ$12,4,FALSE)</f>
        <v>477</v>
      </c>
      <c r="E25" s="103">
        <f>HLOOKUP(B25,[1]Sheet2!$C$1:$AJ$6,4,FALSE)</f>
        <v>536</v>
      </c>
      <c r="F25" s="103">
        <f>HLOOKUP(B25,[1]Sheet2!$C$13:$AJ$18,4,FALSE)</f>
        <v>3642</v>
      </c>
      <c r="G25" s="104">
        <f>HLOOKUP(B25,[2]Sheet1!C$1:AJ$6,4,FALSE)</f>
        <v>4655</v>
      </c>
      <c r="H25" s="104">
        <f>HLOOKUP(B25,[2]Sheet1!C$7:AJ$12,4,FALSE)</f>
        <v>955660</v>
      </c>
      <c r="I25" s="104">
        <f>HLOOKUP(B25,[2]Sheet1!C$13:AJ$18,4,FALSE)</f>
        <v>23213</v>
      </c>
      <c r="J25" s="104">
        <f>HLOOKUP(B25,[2]Sheet1!C$19:AJ$24,4,FALSE)</f>
        <v>682409</v>
      </c>
      <c r="K25" s="104">
        <f>HLOOKUP(B25,[2]Sheet1!C$25:AJ$30,4,FALSE)</f>
        <v>34293.300000000003</v>
      </c>
      <c r="L25" s="104">
        <f>HLOOKUP(B25,[2]Sheet1!C$31:AJ$36,4,FALSE)</f>
        <v>3286100</v>
      </c>
      <c r="M25" s="104">
        <f>HLOOKUP(B25,[2]Sheet1!C$37:AJ$42,4,FALSE)</f>
        <v>111766</v>
      </c>
      <c r="N25" s="128" t="str">
        <f>HLOOKUP(B25,[1]Sheet2!$C$19:$AJ$24,4,FALSE)</f>
        <v>34012.10</v>
      </c>
      <c r="O25" s="129">
        <f>HLOOKUP(B25,[1]Sheet2!$C$25:$AJ$30,4,FALSE)</f>
        <v>129976</v>
      </c>
      <c r="P25" s="129">
        <f>HLOOKUP(B25,[1]Sheet2!$C$31:$AJ$36,4,FALSE)</f>
        <v>39553640</v>
      </c>
    </row>
    <row r="26" spans="1:16">
      <c r="A26" s="103">
        <v>5</v>
      </c>
      <c r="B26" s="103" t="s">
        <v>4</v>
      </c>
      <c r="C26" s="103">
        <v>2014</v>
      </c>
      <c r="D26" s="103">
        <f>HLOOKUP(B26,[1]Sheet2!$C$7:$AJ$12,5,FALSE)</f>
        <v>672</v>
      </c>
      <c r="E26" s="103">
        <f>HLOOKUP(B26,[1]Sheet2!$C$1:$AJ$6,5,FALSE)</f>
        <v>787</v>
      </c>
      <c r="F26" s="103">
        <f>HLOOKUP(B26,[1]Sheet2!$C$13:$AJ$18,5,FALSE)</f>
        <v>3644</v>
      </c>
      <c r="G26" s="104">
        <f>HLOOKUP(B26,[2]Sheet1!C$1:AJ$6,5,FALSE)</f>
        <v>5103</v>
      </c>
      <c r="H26" s="104">
        <f>HLOOKUP(B26,[2]Sheet1!C$7:AJ$12,5,FALSE)</f>
        <v>1037450</v>
      </c>
      <c r="I26" s="104">
        <f>HLOOKUP(B26,[2]Sheet1!C$13:AJ$18,5,FALSE)</f>
        <v>22777</v>
      </c>
      <c r="J26" s="104">
        <f>HLOOKUP(B26,[2]Sheet1!C$19:AJ$24,5,FALSE)</f>
        <v>721001</v>
      </c>
      <c r="K26" s="104">
        <f>HLOOKUP(B26,[2]Sheet1!C$25:AJ$30,5,FALSE)</f>
        <v>51446.399999999994</v>
      </c>
      <c r="L26" s="104">
        <f>HLOOKUP(B26,[2]Sheet1!C$31:AJ$36,5,FALSE)</f>
        <v>3344400</v>
      </c>
      <c r="M26" s="104">
        <f>HLOOKUP(B26,[2]Sheet1!C$37:AJ$42,5,FALSE)</f>
        <v>119991</v>
      </c>
      <c r="N26" s="128" t="str">
        <f>HLOOKUP(B26,[1]Sheet2!$C$19:$AJ$24,5,FALSE)</f>
        <v>35878.09</v>
      </c>
      <c r="O26" s="129">
        <f>HLOOKUP(B26,[1]Sheet2!$C$25:$AJ$30,5,FALSE)</f>
        <v>144814</v>
      </c>
      <c r="P26" s="129">
        <f>HLOOKUP(B26,[1]Sheet2!$C$31:$AJ$36,5,FALSE)</f>
        <v>43300300</v>
      </c>
    </row>
    <row r="27" spans="1:16">
      <c r="A27" s="103">
        <v>5</v>
      </c>
      <c r="B27" s="103" t="s">
        <v>4</v>
      </c>
      <c r="C27" s="103">
        <v>2015</v>
      </c>
      <c r="D27" s="103">
        <f>HLOOKUP(B27,[1]Sheet2!$C$7:$AJ$12,6,FALSE)</f>
        <v>672</v>
      </c>
      <c r="E27" s="103">
        <f>HLOOKUP(B27,[1]Sheet2!$C$1:$AJ$6,6,FALSE)</f>
        <v>787</v>
      </c>
      <c r="F27" s="103">
        <f>HLOOKUP(B27,[1]Sheet2!$C$13:$AJ$18,6,FALSE)</f>
        <v>5385</v>
      </c>
      <c r="G27" s="104">
        <f>HLOOKUP(B27,[2]Sheet1!C$1:AJ$6,6,FALSE)</f>
        <v>6844</v>
      </c>
      <c r="H27" s="104">
        <f>HLOOKUP(B27,[2]Sheet1!C$7:AJ$12,6,FALSE)</f>
        <v>1083790</v>
      </c>
      <c r="I27" s="104">
        <f>HLOOKUP(B27,[2]Sheet1!C$13:AJ$18,6,FALSE)</f>
        <v>46374</v>
      </c>
      <c r="J27" s="104">
        <f>HLOOKUP(B27,[2]Sheet1!C$19:AJ$24,6,FALSE)</f>
        <v>840696</v>
      </c>
      <c r="K27" s="104">
        <f>HLOOKUP(B27,[2]Sheet1!C$25:AJ$30,6,FALSE)</f>
        <v>107731.70000000001</v>
      </c>
      <c r="L27" s="104">
        <f>HLOOKUP(B27,[2]Sheet1!C$31:AJ$36,6,FALSE)</f>
        <v>3397164</v>
      </c>
      <c r="M27" s="104">
        <f>HLOOKUP(B27,[2]Sheet1!C$37:AJ$42,6,FALSE)</f>
        <v>125036</v>
      </c>
      <c r="N27" s="128" t="str">
        <f>HLOOKUP(B27,[1]Sheet2!$C$19:$AJ$24,6,FALSE)</f>
        <v>36753.23</v>
      </c>
      <c r="O27" s="129">
        <f>HLOOKUP(B27,[1]Sheet2!$C$25:$AJ$30,6,FALSE)</f>
        <v>155106</v>
      </c>
      <c r="P27" s="129">
        <f>HLOOKUP(B27,[1]Sheet2!$C$31:$AJ$36,6,FALSE)</f>
        <v>45591970</v>
      </c>
    </row>
    <row r="28" spans="1:16">
      <c r="A28" s="103">
        <v>6</v>
      </c>
      <c r="B28" s="103" t="s">
        <v>5</v>
      </c>
      <c r="C28" s="103">
        <v>2011</v>
      </c>
      <c r="D28" s="103">
        <f>HLOOKUP(B28,[1]Sheet2!$C$7:$AJ$12,2,FALSE)</f>
        <v>648</v>
      </c>
      <c r="E28" s="103">
        <f>HLOOKUP(B28,[1]Sheet2!$C$1:$AJ$6,2,FALSE)</f>
        <v>886</v>
      </c>
      <c r="F28" s="103">
        <f>HLOOKUP(B28,[1]Sheet2!$C$13:$AJ$18,2,FALSE)</f>
        <v>5348</v>
      </c>
      <c r="G28" s="104">
        <f>HLOOKUP(B28,[2]Sheet1!C$1:AJ$6,2,FALSE)</f>
        <v>6882</v>
      </c>
      <c r="H28" s="104">
        <f>HLOOKUP(B28,[2]Sheet1!C$7:AJ$12,2,FALSE)</f>
        <v>2978860</v>
      </c>
      <c r="I28" s="104">
        <f>HLOOKUP(B28,[2]Sheet1!C$13:AJ$18,2,FALSE)</f>
        <v>88604</v>
      </c>
      <c r="J28" s="104">
        <f>HLOOKUP(B28,[2]Sheet1!C$19:AJ$24,2,FALSE)</f>
        <v>519312</v>
      </c>
      <c r="K28" s="104">
        <f>HLOOKUP(B28,[2]Sheet1!C$25:AJ$30,2,FALSE)</f>
        <v>557323.4</v>
      </c>
      <c r="L28" s="104">
        <f>HLOOKUP(B28,[2]Sheet1!C$31:AJ$36,2,FALSE)</f>
        <v>7598500</v>
      </c>
      <c r="M28" s="104">
        <f>HLOOKUP(B28,[2]Sheet1!C$37:AJ$42,2,FALSE)</f>
        <v>206361</v>
      </c>
      <c r="N28" s="128" t="str">
        <f>HLOOKUP(B28,[1]Sheet2!$C$19:$AJ$24,2,FALSE)</f>
        <v>27157.98</v>
      </c>
      <c r="O28" s="129">
        <f>HLOOKUP(B28,[1]Sheet2!$C$25:$AJ$30,3,FALSE)</f>
        <v>253265</v>
      </c>
      <c r="P28" s="129">
        <f>HLOOKUP(B28,[1]Sheet2!$C$31:$AJ$36,2,FALSE)</f>
        <v>29830370</v>
      </c>
    </row>
    <row r="29" spans="1:16">
      <c r="A29" s="103">
        <v>6</v>
      </c>
      <c r="B29" s="103" t="s">
        <v>5</v>
      </c>
      <c r="C29" s="103">
        <v>2012</v>
      </c>
      <c r="D29" s="103">
        <f>HLOOKUP(B29,[1]Sheet2!$C$7:$AJ$12,3,FALSE)</f>
        <v>420</v>
      </c>
      <c r="E29" s="103">
        <f>HLOOKUP(B29,[1]Sheet2!$C$1:$AJ$6,3,FALSE)</f>
        <v>886</v>
      </c>
      <c r="F29" s="103">
        <f>HLOOKUP(B29,[1]Sheet2!$C$13:$AJ$18,3,FALSE)</f>
        <v>5571</v>
      </c>
      <c r="G29" s="104">
        <f>HLOOKUP(B29,[2]Sheet1!C$1:AJ$6,3,FALSE)</f>
        <v>6877</v>
      </c>
      <c r="H29" s="104">
        <f>HLOOKUP(B29,[2]Sheet1!C$7:AJ$12,3,FALSE)</f>
        <v>3863120</v>
      </c>
      <c r="I29" s="104">
        <f>HLOOKUP(B29,[2]Sheet1!C$13:AJ$18,3,FALSE)</f>
        <v>144920</v>
      </c>
      <c r="J29" s="104">
        <f>HLOOKUP(B29,[2]Sheet1!C$19:AJ$24,3,FALSE)</f>
        <v>598062</v>
      </c>
      <c r="K29" s="104">
        <f>HLOOKUP(B29,[2]Sheet1!C$25:AJ$30,3,FALSE)</f>
        <v>786448.5</v>
      </c>
      <c r="L29" s="104">
        <f>HLOOKUP(B29,[2]Sheet1!C$31:AJ$36,3,FALSE)</f>
        <v>7714300</v>
      </c>
      <c r="M29" s="104">
        <f>HLOOKUP(B29,[2]Sheet1!C$37:AJ$42,3,FALSE)</f>
        <v>220459</v>
      </c>
      <c r="N29" s="128" t="str">
        <f>HLOOKUP(B29,[1]Sheet2!$C$19:$AJ$24,3,FALSE)</f>
        <v>28577.89</v>
      </c>
      <c r="O29" s="129">
        <f>HLOOKUP(B29,[1]Sheet2!$C$25:$AJ$30,2,FALSE)</f>
        <v>226667</v>
      </c>
      <c r="P29" s="129">
        <f>HLOOKUP(B29,[1]Sheet2!$C$31:$AJ$36,3,FALSE)</f>
        <v>32830489.999999996</v>
      </c>
    </row>
    <row r="30" spans="1:16">
      <c r="A30" s="103">
        <v>6</v>
      </c>
      <c r="B30" s="103" t="s">
        <v>5</v>
      </c>
      <c r="C30" s="103">
        <v>2013</v>
      </c>
      <c r="D30" s="103">
        <f>HLOOKUP(B30,[1]Sheet2!$C$7:$AJ$12,4,FALSE)</f>
        <v>420</v>
      </c>
      <c r="E30" s="103">
        <f>HLOOKUP(B30,[1]Sheet2!$C$1:$AJ$6,4,FALSE)</f>
        <v>912</v>
      </c>
      <c r="F30" s="103">
        <f>HLOOKUP(B30,[1]Sheet2!$C$13:$AJ$18,4,FALSE)</f>
        <v>5664</v>
      </c>
      <c r="G30" s="104">
        <f>HLOOKUP(B30,[2]Sheet1!C$1:AJ$6,4,FALSE)</f>
        <v>6996</v>
      </c>
      <c r="H30" s="104">
        <f>HLOOKUP(B30,[2]Sheet1!C$7:AJ$12,4,FALSE)</f>
        <v>4162090</v>
      </c>
      <c r="I30" s="104">
        <f>HLOOKUP(B30,[2]Sheet1!C$13:AJ$18,4,FALSE)</f>
        <v>113494</v>
      </c>
      <c r="J30" s="104">
        <f>HLOOKUP(B30,[2]Sheet1!C$19:AJ$24,4,FALSE)</f>
        <v>643332</v>
      </c>
      <c r="K30" s="104">
        <f>HLOOKUP(B30,[2]Sheet1!C$25:AJ$30,4,FALSE)</f>
        <v>485918.20000000007</v>
      </c>
      <c r="L30" s="104">
        <f>HLOOKUP(B30,[2]Sheet1!C$31:AJ$36,4,FALSE)</f>
        <v>7828700</v>
      </c>
      <c r="M30" s="104">
        <f>HLOOKUP(B30,[2]Sheet1!C$37:AJ$42,4,FALSE)</f>
        <v>232175</v>
      </c>
      <c r="N30" s="128" t="str">
        <f>HLOOKUP(B30,[1]Sheet2!$C$19:$AJ$24,4,FALSE)</f>
        <v>29656.76</v>
      </c>
      <c r="O30" s="129">
        <f>HLOOKUP(B30,[1]Sheet2!$C$25:$AJ$30,4,FALSE)</f>
        <v>280348</v>
      </c>
      <c r="P30" s="129">
        <f>HLOOKUP(B30,[1]Sheet2!$C$31:$AJ$36,4,FALSE)</f>
        <v>35810160</v>
      </c>
    </row>
    <row r="31" spans="1:16">
      <c r="A31" s="103">
        <v>6</v>
      </c>
      <c r="B31" s="103" t="s">
        <v>5</v>
      </c>
      <c r="C31" s="103">
        <v>2014</v>
      </c>
      <c r="D31" s="103">
        <f>HLOOKUP(B31,[1]Sheet2!$C$7:$AJ$12,5,FALSE)</f>
        <v>465</v>
      </c>
      <c r="E31" s="103">
        <f>HLOOKUP(B31,[1]Sheet2!$C$1:$AJ$6,5,FALSE)</f>
        <v>765</v>
      </c>
      <c r="F31" s="103">
        <f>HLOOKUP(B31,[1]Sheet2!$C$13:$AJ$18,5,FALSE)</f>
        <v>5979</v>
      </c>
      <c r="G31" s="104">
        <f>HLOOKUP(B31,[2]Sheet1!C$1:AJ$6,5,FALSE)</f>
        <v>7209</v>
      </c>
      <c r="H31" s="104">
        <f>HLOOKUP(B31,[2]Sheet1!C$7:AJ$12,5,FALSE)</f>
        <v>4477490</v>
      </c>
      <c r="I31" s="104">
        <f>HLOOKUP(B31,[2]Sheet1!C$13:AJ$18,5,FALSE)</f>
        <v>113447</v>
      </c>
      <c r="J31" s="104">
        <f>HLOOKUP(B31,[2]Sheet1!C$19:AJ$24,5,FALSE)</f>
        <v>730600</v>
      </c>
      <c r="K31" s="104">
        <f>HLOOKUP(B31,[2]Sheet1!C$25:AJ$30,5,FALSE)</f>
        <v>1056515.4000000001</v>
      </c>
      <c r="L31" s="104">
        <f>HLOOKUP(B31,[2]Sheet1!C$31:AJ$36,5,FALSE)</f>
        <v>7941500</v>
      </c>
      <c r="M31" s="104">
        <f>HLOOKUP(B31,[2]Sheet1!C$37:AJ$42,5,FALSE)</f>
        <v>243298</v>
      </c>
      <c r="N31" s="128" t="str">
        <f>HLOOKUP(B31,[1]Sheet2!$C$19:$AJ$24,5,FALSE)</f>
        <v>30636.27</v>
      </c>
      <c r="O31" s="129">
        <f>HLOOKUP(B31,[1]Sheet2!$C$25:$AJ$30,5,FALSE)</f>
        <v>306422</v>
      </c>
      <c r="P31" s="129">
        <f>HLOOKUP(B31,[1]Sheet2!$C$31:$AJ$36,5,FALSE)</f>
        <v>38584880</v>
      </c>
    </row>
    <row r="32" spans="1:16">
      <c r="A32" s="103">
        <v>6</v>
      </c>
      <c r="B32" s="103" t="s">
        <v>5</v>
      </c>
      <c r="C32" s="103">
        <v>2015</v>
      </c>
      <c r="D32" s="103">
        <f>HLOOKUP(B32,[1]Sheet2!$C$7:$AJ$12,6,FALSE)</f>
        <v>466</v>
      </c>
      <c r="E32" s="103">
        <f>HLOOKUP(B32,[1]Sheet2!$C$1:$AJ$6,6,FALSE)</f>
        <v>763</v>
      </c>
      <c r="F32" s="103">
        <f>HLOOKUP(B32,[1]Sheet2!$C$13:$AJ$18,6,FALSE)</f>
        <v>4978</v>
      </c>
      <c r="G32" s="104">
        <f>HLOOKUP(B32,[2]Sheet1!C$1:AJ$6,6,FALSE)</f>
        <v>6207</v>
      </c>
      <c r="H32" s="104">
        <f>HLOOKUP(B32,[2]Sheet1!C$7:AJ$12,6,FALSE)</f>
        <v>4783020</v>
      </c>
      <c r="I32" s="104">
        <f>HLOOKUP(B32,[2]Sheet1!C$13:AJ$18,6,FALSE)</f>
        <v>161960</v>
      </c>
      <c r="J32" s="104">
        <f>HLOOKUP(B32,[2]Sheet1!C$19:AJ$24,6,FALSE)</f>
        <v>731429</v>
      </c>
      <c r="K32" s="104">
        <f>HLOOKUP(B32,[2]Sheet1!C$25:AJ$30,6,FALSE)</f>
        <v>645821.79999999993</v>
      </c>
      <c r="L32" s="104">
        <f>HLOOKUP(B32,[2]Sheet1!C$31:AJ$36,6,FALSE)</f>
        <v>8043042</v>
      </c>
      <c r="M32" s="104">
        <f>HLOOKUP(B32,[2]Sheet1!C$37:AJ$42,6,FALSE)</f>
        <v>254045</v>
      </c>
      <c r="N32" s="128" t="str">
        <f>HLOOKUP(B32,[1]Sheet2!$C$19:$AJ$24,6,FALSE)</f>
        <v>31549.30</v>
      </c>
      <c r="O32" s="129">
        <f>HLOOKUP(B32,[1]Sheet2!$C$25:$AJ$30,6,FALSE)</f>
        <v>332893</v>
      </c>
      <c r="P32" s="129">
        <f>HLOOKUP(B32,[1]Sheet2!$C$31:$AJ$36,6,FALSE)</f>
        <v>41341240</v>
      </c>
    </row>
    <row r="33" spans="1:16">
      <c r="A33" s="103">
        <v>7</v>
      </c>
      <c r="B33" s="103" t="s">
        <v>6</v>
      </c>
      <c r="C33" s="103">
        <v>2011</v>
      </c>
      <c r="D33" s="103">
        <f>HLOOKUP(B33,[1]Sheet2!$C$7:$AJ$12,2,FALSE)</f>
        <v>419</v>
      </c>
      <c r="E33" s="103">
        <f>HLOOKUP(B33,[1]Sheet2!$C$1:$AJ$6,2,FALSE)</f>
        <v>791</v>
      </c>
      <c r="F33" s="103">
        <f>HLOOKUP(B33,[1]Sheet2!$C$13:$AJ$18,2,FALSE)</f>
        <v>2192</v>
      </c>
      <c r="G33" s="104">
        <f>HLOOKUP(B33,[2]Sheet1!C$1:AJ$6,2,FALSE)</f>
        <v>3402</v>
      </c>
      <c r="H33" s="104">
        <f>HLOOKUP(B33,[2]Sheet1!C$7:AJ$12,2,FALSE)</f>
        <v>493950</v>
      </c>
      <c r="I33" s="104">
        <f>HLOOKUP(B33,[2]Sheet1!C$13:AJ$18,2,FALSE)</f>
        <v>12950</v>
      </c>
      <c r="J33" s="104">
        <f>HLOOKUP(B33,[2]Sheet1!C$19:AJ$24,2,FALSE)</f>
        <v>532692</v>
      </c>
      <c r="K33" s="104">
        <f>HLOOKUP(B33,[2]Sheet1!C$25:AJ$30,2,FALSE)</f>
        <v>43055.6</v>
      </c>
      <c r="L33" s="104">
        <f>HLOOKUP(B33,[2]Sheet1!C$31:AJ$36,2,FALSE)</f>
        <v>1753000</v>
      </c>
      <c r="M33" s="104">
        <f>HLOOKUP(B33,[2]Sheet1!C$37:AJ$42,2,FALSE)</f>
        <v>30295</v>
      </c>
      <c r="N33" s="128" t="str">
        <f>HLOOKUP(B33,[1]Sheet2!$C$19:$AJ$24,2,FALSE)</f>
        <v>17282.27</v>
      </c>
      <c r="O33" s="129">
        <f>HLOOKUP(B33,[1]Sheet2!$C$25:$AJ$30,3,FALSE)</f>
        <v>36208</v>
      </c>
      <c r="P33" s="129">
        <f>HLOOKUP(B33,[1]Sheet2!$C$31:$AJ$36,2,FALSE)</f>
        <v>18368800</v>
      </c>
    </row>
    <row r="34" spans="1:16">
      <c r="A34" s="103">
        <v>7</v>
      </c>
      <c r="B34" s="103" t="s">
        <v>6</v>
      </c>
      <c r="C34" s="103">
        <v>2012</v>
      </c>
      <c r="D34" s="103">
        <f>HLOOKUP(B34,[1]Sheet2!$C$7:$AJ$12,3,FALSE)</f>
        <v>546</v>
      </c>
      <c r="E34" s="103">
        <f>HLOOKUP(B34,[1]Sheet2!$C$1:$AJ$6,3,FALSE)</f>
        <v>791</v>
      </c>
      <c r="F34" s="103">
        <f>HLOOKUP(B34,[1]Sheet2!$C$13:$AJ$18,3,FALSE)</f>
        <v>2424</v>
      </c>
      <c r="G34" s="104">
        <f>HLOOKUP(B34,[2]Sheet1!C$1:AJ$6,3,FALSE)</f>
        <v>3761</v>
      </c>
      <c r="H34" s="104">
        <f>HLOOKUP(B34,[2]Sheet1!C$7:AJ$12,3,FALSE)</f>
        <v>566950</v>
      </c>
      <c r="I34" s="104">
        <f>HLOOKUP(B34,[2]Sheet1!C$13:AJ$18,3,FALSE)</f>
        <v>14531</v>
      </c>
      <c r="J34" s="104">
        <f>HLOOKUP(B34,[2]Sheet1!C$19:AJ$24,3,FALSE)</f>
        <v>565559</v>
      </c>
      <c r="K34" s="104">
        <f>HLOOKUP(B34,[2]Sheet1!C$25:AJ$30,3,FALSE)</f>
        <v>30431</v>
      </c>
      <c r="L34" s="104">
        <f>HLOOKUP(B34,[2]Sheet1!C$31:AJ$36,3,FALSE)</f>
        <v>1783700</v>
      </c>
      <c r="M34" s="104">
        <f>HLOOKUP(B34,[2]Sheet1!C$37:AJ$42,3,FALSE)</f>
        <v>32363</v>
      </c>
      <c r="N34" s="128" t="str">
        <f>HLOOKUP(B34,[1]Sheet2!$C$19:$AJ$24,3,FALSE)</f>
        <v>18143.51</v>
      </c>
      <c r="O34" s="129">
        <f>HLOOKUP(B34,[1]Sheet2!$C$25:$AJ$30,2,FALSE)</f>
        <v>32200</v>
      </c>
      <c r="P34" s="129">
        <f>HLOOKUP(B34,[1]Sheet2!$C$31:$AJ$36,3,FALSE)</f>
        <v>20298910</v>
      </c>
    </row>
    <row r="35" spans="1:16">
      <c r="A35" s="103">
        <v>7</v>
      </c>
      <c r="B35" s="103" t="s">
        <v>6</v>
      </c>
      <c r="C35" s="103">
        <v>2013</v>
      </c>
      <c r="D35" s="103">
        <f>HLOOKUP(B35,[1]Sheet2!$C$7:$AJ$12,4,FALSE)</f>
        <v>546</v>
      </c>
      <c r="E35" s="103">
        <f>HLOOKUP(B35,[1]Sheet2!$C$1:$AJ$6,4,FALSE)</f>
        <v>791</v>
      </c>
      <c r="F35" s="103">
        <f>HLOOKUP(B35,[1]Sheet2!$C$13:$AJ$18,4,FALSE)</f>
        <v>2495</v>
      </c>
      <c r="G35" s="104">
        <f>HLOOKUP(B35,[2]Sheet1!C$1:AJ$6,4,FALSE)</f>
        <v>3832</v>
      </c>
      <c r="H35" s="104">
        <f>HLOOKUP(B35,[2]Sheet1!C$7:AJ$12,4,FALSE)</f>
        <v>641520</v>
      </c>
      <c r="I35" s="104">
        <f>HLOOKUP(B35,[2]Sheet1!C$13:AJ$18,4,FALSE)</f>
        <v>14473</v>
      </c>
      <c r="J35" s="104">
        <f>HLOOKUP(B35,[2]Sheet1!C$19:AJ$24,4,FALSE)</f>
        <v>654451</v>
      </c>
      <c r="K35" s="104">
        <f>HLOOKUP(B35,[2]Sheet1!C$25:AJ$30,4,FALSE)</f>
        <v>22323.599999999999</v>
      </c>
      <c r="L35" s="104">
        <f>HLOOKUP(B35,[2]Sheet1!C$31:AJ$36,4,FALSE)</f>
        <v>1814400</v>
      </c>
      <c r="M35" s="104">
        <f>HLOOKUP(B35,[2]Sheet1!C$37:AJ$42,4,FALSE)</f>
        <v>34326</v>
      </c>
      <c r="N35" s="128" t="str">
        <f>HLOOKUP(B35,[1]Sheet2!$C$19:$AJ$24,4,FALSE)</f>
        <v>18919.30</v>
      </c>
      <c r="O35" s="129">
        <f>HLOOKUP(B35,[1]Sheet2!$C$25:$AJ$30,4,FALSE)</f>
        <v>40565</v>
      </c>
      <c r="P35" s="129">
        <f>HLOOKUP(B35,[1]Sheet2!$C$31:$AJ$36,4,FALSE)</f>
        <v>22358050</v>
      </c>
    </row>
    <row r="36" spans="1:16">
      <c r="A36" s="103">
        <v>7</v>
      </c>
      <c r="B36" s="103" t="s">
        <v>6</v>
      </c>
      <c r="C36" s="103">
        <v>2014</v>
      </c>
      <c r="D36" s="103">
        <f>HLOOKUP(B36,[1]Sheet2!$C$7:$AJ$12,5,FALSE)</f>
        <v>552</v>
      </c>
      <c r="E36" s="103">
        <f>HLOOKUP(B36,[1]Sheet2!$C$1:$AJ$6,5,FALSE)</f>
        <v>791</v>
      </c>
      <c r="F36" s="103">
        <f>HLOOKUP(B36,[1]Sheet2!$C$13:$AJ$18,5,FALSE)</f>
        <v>2560</v>
      </c>
      <c r="G36" s="104">
        <f>HLOOKUP(B36,[2]Sheet1!C$1:AJ$6,5,FALSE)</f>
        <v>3903</v>
      </c>
      <c r="H36" s="104">
        <f>HLOOKUP(B36,[2]Sheet1!C$7:AJ$12,5,FALSE)</f>
        <v>729640</v>
      </c>
      <c r="I36" s="104">
        <f>HLOOKUP(B36,[2]Sheet1!C$13:AJ$18,5,FALSE)</f>
        <v>14630</v>
      </c>
      <c r="J36" s="104">
        <f>HLOOKUP(B36,[2]Sheet1!C$19:AJ$24,5,FALSE)</f>
        <v>705831</v>
      </c>
      <c r="K36" s="104">
        <f>HLOOKUP(B36,[2]Sheet1!C$25:AJ$30,5,FALSE)</f>
        <v>19317.3</v>
      </c>
      <c r="L36" s="104">
        <f>HLOOKUP(B36,[2]Sheet1!C$31:AJ$36,5,FALSE)</f>
        <v>1844800</v>
      </c>
      <c r="M36" s="104">
        <f>HLOOKUP(B36,[2]Sheet1!C$37:AJ$42,5,FALSE)</f>
        <v>36207</v>
      </c>
      <c r="N36" s="128" t="str">
        <f>HLOOKUP(B36,[1]Sheet2!$C$19:$AJ$24,5,FALSE)</f>
        <v>19626.72</v>
      </c>
      <c r="O36" s="129">
        <f>HLOOKUP(B36,[1]Sheet2!$C$25:$AJ$30,5,FALSE)</f>
        <v>45390</v>
      </c>
      <c r="P36" s="129">
        <f>HLOOKUP(B36,[1]Sheet2!$C$31:$AJ$36,5,FALSE)</f>
        <v>24604400</v>
      </c>
    </row>
    <row r="37" spans="1:16">
      <c r="A37" s="103">
        <v>7</v>
      </c>
      <c r="B37" s="103" t="s">
        <v>6</v>
      </c>
      <c r="C37" s="103">
        <v>2015</v>
      </c>
      <c r="D37" s="103">
        <f>HLOOKUP(B37,[1]Sheet2!$C$7:$AJ$12,6,FALSE)</f>
        <v>552</v>
      </c>
      <c r="E37" s="103">
        <f>HLOOKUP(B37,[1]Sheet2!$C$1:$AJ$6,6,FALSE)</f>
        <v>791</v>
      </c>
      <c r="F37" s="103">
        <f>HLOOKUP(B37,[1]Sheet2!$C$13:$AJ$18,6,FALSE)</f>
        <v>2792</v>
      </c>
      <c r="G37" s="104">
        <f>HLOOKUP(B37,[2]Sheet1!C$1:AJ$6,6,FALSE)</f>
        <v>4135</v>
      </c>
      <c r="H37" s="104">
        <f>HLOOKUP(B37,[2]Sheet1!C$7:AJ$12,6,FALSE)</f>
        <v>785430</v>
      </c>
      <c r="I37" s="104">
        <f>HLOOKUP(B37,[2]Sheet1!C$13:AJ$18,6,FALSE)</f>
        <v>16099</v>
      </c>
      <c r="J37" s="104">
        <f>HLOOKUP(B37,[2]Sheet1!C$19:AJ$24,6,FALSE)</f>
        <v>811077</v>
      </c>
      <c r="K37" s="104">
        <f>HLOOKUP(B37,[2]Sheet1!C$25:AJ$30,6,FALSE)</f>
        <v>20578.399999999998</v>
      </c>
      <c r="L37" s="104">
        <f>HLOOKUP(B37,[2]Sheet1!C$31:AJ$36,6,FALSE)</f>
        <v>1872136</v>
      </c>
      <c r="M37" s="104">
        <f>HLOOKUP(B37,[2]Sheet1!C$37:AJ$42,6,FALSE)</f>
        <v>38066</v>
      </c>
      <c r="N37" s="128" t="str">
        <f>HLOOKUP(B37,[1]Sheet2!$C$19:$AJ$24,6,FALSE)</f>
        <v>20302.48</v>
      </c>
      <c r="O37" s="129">
        <f>HLOOKUP(B37,[1]Sheet2!$C$25:$AJ$30,6,FALSE)</f>
        <v>50337</v>
      </c>
      <c r="P37" s="129">
        <f>HLOOKUP(B37,[1]Sheet2!$C$31:$AJ$36,6,FALSE)</f>
        <v>26847200</v>
      </c>
    </row>
    <row r="38" spans="1:16">
      <c r="A38" s="103">
        <v>8</v>
      </c>
      <c r="B38" s="103" t="s">
        <v>7</v>
      </c>
      <c r="C38" s="103">
        <v>2011</v>
      </c>
      <c r="D38" s="103">
        <f>HLOOKUP(B38,[1]Sheet2!$C$7:$AJ$12,2,FALSE)</f>
        <v>616</v>
      </c>
      <c r="E38" s="103">
        <f>HLOOKUP(B38,[1]Sheet2!$C$1:$AJ$6,2,FALSE)</f>
        <v>1199</v>
      </c>
      <c r="F38" s="103">
        <f>HLOOKUP(B38,[1]Sheet2!$C$13:$AJ$18,2,FALSE)</f>
        <v>6999</v>
      </c>
      <c r="G38" s="104">
        <f>HLOOKUP(B38,[2]Sheet1!C$1:AJ$6,2,FALSE)</f>
        <v>8814</v>
      </c>
      <c r="H38" s="104">
        <f>HLOOKUP(B38,[2]Sheet1!C$7:AJ$12,2,FALSE)</f>
        <v>2425940</v>
      </c>
      <c r="I38" s="104">
        <f>HLOOKUP(B38,[2]Sheet1!C$13:AJ$18,2,FALSE)</f>
        <v>14828</v>
      </c>
      <c r="J38" s="104">
        <f>HLOOKUP(B38,[2]Sheet1!C$19:AJ$24,2,FALSE)</f>
        <v>490180</v>
      </c>
      <c r="K38" s="104">
        <f>HLOOKUP(B38,[2]Sheet1!C$25:AJ$30,2,FALSE)</f>
        <v>79497.5</v>
      </c>
      <c r="L38" s="104">
        <f>HLOOKUP(B38,[2]Sheet1!C$31:AJ$36,2,FALSE)</f>
        <v>7735900</v>
      </c>
      <c r="M38" s="104">
        <f>HLOOKUP(B38,[2]Sheet1!C$37:AJ$42,2,FALSE)</f>
        <v>160438</v>
      </c>
      <c r="N38" s="128" t="str">
        <f>HLOOKUP(B38,[1]Sheet2!$C$19:$AJ$24,2,FALSE)</f>
        <v>20739.31</v>
      </c>
      <c r="O38" s="129">
        <f>HLOOKUP(B38,[1]Sheet2!$C$25:$AJ$30,3,FALSE)</f>
        <v>187349</v>
      </c>
      <c r="P38" s="129">
        <f>HLOOKUP(B38,[1]Sheet2!$C$31:$AJ$36,2,FALSE)</f>
        <v>21981470</v>
      </c>
    </row>
    <row r="39" spans="1:16">
      <c r="A39" s="103">
        <v>8</v>
      </c>
      <c r="B39" s="103" t="s">
        <v>7</v>
      </c>
      <c r="C39" s="103">
        <v>2012</v>
      </c>
      <c r="D39" s="103">
        <f>HLOOKUP(B39,[1]Sheet2!$C$7:$AJ$12,3,FALSE)</f>
        <v>730</v>
      </c>
      <c r="E39" s="103">
        <f>HLOOKUP(B39,[1]Sheet2!$C$1:$AJ$6,3,FALSE)</f>
        <v>1200</v>
      </c>
      <c r="F39" s="103">
        <f>HLOOKUP(B39,[1]Sheet2!$C$13:$AJ$18,3,FALSE)</f>
        <v>6954</v>
      </c>
      <c r="G39" s="104">
        <f>HLOOKUP(B39,[2]Sheet1!C$1:AJ$6,3,FALSE)</f>
        <v>8884</v>
      </c>
      <c r="H39" s="104">
        <f>HLOOKUP(B39,[2]Sheet1!C$7:AJ$12,3,FALSE)</f>
        <v>2793360</v>
      </c>
      <c r="I39" s="104">
        <f>HLOOKUP(B39,[2]Sheet1!C$13:AJ$18,3,FALSE)</f>
        <v>16287</v>
      </c>
      <c r="J39" s="104">
        <f>HLOOKUP(B39,[2]Sheet1!C$19:AJ$24,3,FALSE)</f>
        <v>517710</v>
      </c>
      <c r="K39" s="104">
        <f>HLOOKUP(B39,[2]Sheet1!C$25:AJ$30,3,FALSE)</f>
        <v>114320.30000000002</v>
      </c>
      <c r="L39" s="104">
        <f>HLOOKUP(B39,[2]Sheet1!C$31:AJ$36,3,FALSE)</f>
        <v>7835300</v>
      </c>
      <c r="M39" s="104">
        <f>HLOOKUP(B39,[2]Sheet1!C$37:AJ$42,3,FALSE)</f>
        <v>170769</v>
      </c>
      <c r="N39" s="128" t="str">
        <f>HLOOKUP(B39,[1]Sheet2!$C$19:$AJ$24,3,FALSE)</f>
        <v>21794.83</v>
      </c>
      <c r="O39" s="129">
        <f>HLOOKUP(B39,[1]Sheet2!$C$25:$AJ$30,2,FALSE)</f>
        <v>170047</v>
      </c>
      <c r="P39" s="129">
        <f>HLOOKUP(B39,[1]Sheet2!$C$31:$AJ$36,3,FALSE)</f>
        <v>23910840</v>
      </c>
    </row>
    <row r="40" spans="1:16">
      <c r="A40" s="103">
        <v>8</v>
      </c>
      <c r="B40" s="103" t="s">
        <v>7</v>
      </c>
      <c r="C40" s="103">
        <v>2013</v>
      </c>
      <c r="D40" s="103">
        <f>HLOOKUP(B40,[1]Sheet2!$C$7:$AJ$12,4,FALSE)</f>
        <v>730</v>
      </c>
      <c r="E40" s="103">
        <f>HLOOKUP(B40,[1]Sheet2!$C$1:$AJ$6,4,FALSE)</f>
        <v>1235</v>
      </c>
      <c r="F40" s="103">
        <f>HLOOKUP(B40,[1]Sheet2!$C$13:$AJ$18,4,FALSE)</f>
        <v>7061</v>
      </c>
      <c r="G40" s="104">
        <f>HLOOKUP(B40,[2]Sheet1!C$1:AJ$6,4,FALSE)</f>
        <v>9026</v>
      </c>
      <c r="H40" s="104">
        <f>HLOOKUP(B40,[2]Sheet1!C$7:AJ$12,4,FALSE)</f>
        <v>3182210</v>
      </c>
      <c r="I40" s="104">
        <f>HLOOKUP(B40,[2]Sheet1!C$13:AJ$18,4,FALSE)</f>
        <v>14798</v>
      </c>
      <c r="J40" s="104">
        <f>HLOOKUP(B40,[2]Sheet1!C$19:AJ$24,4,FALSE)</f>
        <v>573634</v>
      </c>
      <c r="K40" s="104">
        <f>HLOOKUP(B40,[2]Sheet1!C$25:AJ$30,4,FALSE)</f>
        <v>46763.200000000004</v>
      </c>
      <c r="L40" s="104">
        <f>HLOOKUP(B40,[2]Sheet1!C$31:AJ$36,4,FALSE)</f>
        <v>7932100</v>
      </c>
      <c r="M40" s="104">
        <f>HLOOKUP(B40,[2]Sheet1!C$37:AJ$42,4,FALSE)</f>
        <v>180620</v>
      </c>
      <c r="N40" s="128" t="str">
        <f>HLOOKUP(B40,[1]Sheet2!$C$19:$AJ$24,4,FALSE)</f>
        <v>22770.68</v>
      </c>
      <c r="O40" s="129">
        <f>HLOOKUP(B40,[1]Sheet2!$C$25:$AJ$30,4,FALSE)</f>
        <v>204403</v>
      </c>
      <c r="P40" s="129">
        <f>HLOOKUP(B40,[1]Sheet2!$C$31:$AJ$36,4,FALSE)</f>
        <v>25768940</v>
      </c>
    </row>
    <row r="41" spans="1:16">
      <c r="A41" s="103">
        <v>8</v>
      </c>
      <c r="B41" s="103" t="s">
        <v>7</v>
      </c>
      <c r="C41" s="103">
        <v>2014</v>
      </c>
      <c r="D41" s="103">
        <f>HLOOKUP(B41,[1]Sheet2!$C$7:$AJ$12,5,FALSE)</f>
        <v>813</v>
      </c>
      <c r="E41" s="103">
        <f>HLOOKUP(B41,[1]Sheet2!$C$1:$AJ$6,5,FALSE)</f>
        <v>888</v>
      </c>
      <c r="F41" s="103">
        <f>HLOOKUP(B41,[1]Sheet2!$C$13:$AJ$18,5,FALSE)</f>
        <v>7078</v>
      </c>
      <c r="G41" s="104">
        <f>HLOOKUP(B41,[2]Sheet1!C$1:AJ$6,5,FALSE)</f>
        <v>8779</v>
      </c>
      <c r="H41" s="104">
        <f>HLOOKUP(B41,[2]Sheet1!C$7:AJ$12,5,FALSE)</f>
        <v>3392440</v>
      </c>
      <c r="I41" s="104">
        <f>HLOOKUP(B41,[2]Sheet1!C$13:AJ$18,5,FALSE)</f>
        <v>15252</v>
      </c>
      <c r="J41" s="104">
        <f>HLOOKUP(B41,[2]Sheet1!C$19:AJ$24,5,FALSE)</f>
        <v>628510</v>
      </c>
      <c r="K41" s="104">
        <f>HLOOKUP(B41,[2]Sheet1!C$25:AJ$30,5,FALSE)</f>
        <v>156489.00000000003</v>
      </c>
      <c r="L41" s="104">
        <f>HLOOKUP(B41,[2]Sheet1!C$31:AJ$36,5,FALSE)</f>
        <v>8026200</v>
      </c>
      <c r="M41" s="104">
        <f>HLOOKUP(B41,[2]Sheet1!C$37:AJ$42,5,FALSE)</f>
        <v>189797</v>
      </c>
      <c r="N41" s="128" t="str">
        <f>HLOOKUP(B41,[1]Sheet2!$C$19:$AJ$24,5,FALSE)</f>
        <v>23647.27</v>
      </c>
      <c r="O41" s="129">
        <f>HLOOKUP(B41,[1]Sheet2!$C$25:$AJ$30,5,FALSE)</f>
        <v>230794</v>
      </c>
      <c r="P41" s="129">
        <f>HLOOKUP(B41,[1]Sheet2!$C$31:$AJ$36,5,FALSE)</f>
        <v>28755170</v>
      </c>
    </row>
    <row r="42" spans="1:16">
      <c r="A42" s="103">
        <v>8</v>
      </c>
      <c r="B42" s="103" t="s">
        <v>7</v>
      </c>
      <c r="C42" s="103">
        <v>2015</v>
      </c>
      <c r="D42" s="103">
        <f>HLOOKUP(B42,[1]Sheet2!$C$7:$AJ$12,6,FALSE)</f>
        <v>813</v>
      </c>
      <c r="E42" s="103">
        <f>HLOOKUP(B42,[1]Sheet2!$C$1:$AJ$6,6,FALSE)</f>
        <v>888</v>
      </c>
      <c r="F42" s="103">
        <f>HLOOKUP(B42,[1]Sheet2!$C$13:$AJ$18,6,FALSE)</f>
        <v>7405</v>
      </c>
      <c r="G42" s="104">
        <f>HLOOKUP(B42,[2]Sheet1!C$1:AJ$6,6,FALSE)</f>
        <v>9106</v>
      </c>
      <c r="H42" s="104">
        <f>HLOOKUP(B42,[2]Sheet1!C$7:AJ$12,6,FALSE)</f>
        <v>3571000</v>
      </c>
      <c r="I42" s="104">
        <f>HLOOKUP(B42,[2]Sheet1!C$13:AJ$18,6,FALSE)</f>
        <v>17685</v>
      </c>
      <c r="J42" s="104">
        <f>HLOOKUP(B42,[2]Sheet1!C$19:AJ$24,6,FALSE)</f>
        <v>741206</v>
      </c>
      <c r="K42" s="104">
        <f>HLOOKUP(B42,[2]Sheet1!C$25:AJ$30,6,FALSE)</f>
        <v>257726.2</v>
      </c>
      <c r="L42" s="104">
        <f>HLOOKUP(B42,[2]Sheet1!C$31:AJ$36,6,FALSE)</f>
        <v>8109601</v>
      </c>
      <c r="M42" s="104">
        <f>HLOOKUP(B42,[2]Sheet1!C$37:AJ$42,6,FALSE)</f>
        <v>199536</v>
      </c>
      <c r="N42" s="128" t="str">
        <f>HLOOKUP(B42,[1]Sheet2!$C$19:$AJ$24,6,FALSE)</f>
        <v>24581.68</v>
      </c>
      <c r="O42" s="129">
        <f>HLOOKUP(B42,[1]Sheet2!$C$25:$AJ$30,6,FALSE)</f>
        <v>253226</v>
      </c>
      <c r="P42" s="129">
        <f>HLOOKUP(B42,[1]Sheet2!$C$31:$AJ$36,6,FALSE)</f>
        <v>31195860</v>
      </c>
    </row>
    <row r="43" spans="1:16">
      <c r="A43" s="103">
        <v>9</v>
      </c>
      <c r="B43" s="103" t="s">
        <v>178</v>
      </c>
      <c r="C43" s="103">
        <v>2011</v>
      </c>
      <c r="D43" s="103">
        <f>HLOOKUP(B43,[1]Sheet2!$C$7:$AJ$12,2,FALSE)</f>
        <v>34</v>
      </c>
      <c r="E43" s="103">
        <f>HLOOKUP(B43,[1]Sheet2!$C$1:$AJ$6,2,FALSE)</f>
        <v>279</v>
      </c>
      <c r="F43" s="103">
        <f>HLOOKUP(B43,[1]Sheet2!$C$13:$AJ$18,2,FALSE)</f>
        <v>1955</v>
      </c>
      <c r="G43" s="104">
        <f>HLOOKUP(B43,[2]Sheet1!C$1:AJ$6,2,FALSE)</f>
        <v>2268</v>
      </c>
      <c r="H43" s="104">
        <f>HLOOKUP(B43,[2]Sheet1!C$7:AJ$12,2,FALSE)</f>
        <v>535610</v>
      </c>
      <c r="I43" s="104">
        <f>HLOOKUP(B43,[2]Sheet1!C$13:AJ$18,2,FALSE)</f>
        <v>3679</v>
      </c>
      <c r="J43" s="104">
        <f>HLOOKUP(B43,[2]Sheet1!C$19:AJ$24,2,FALSE)</f>
        <v>736645</v>
      </c>
      <c r="K43" s="104">
        <f>HLOOKUP(B43,[2]Sheet1!C$25:AJ$30,2,FALSE)</f>
        <v>146049.80000000002</v>
      </c>
      <c r="L43" s="104">
        <f>HLOOKUP(B43,[2]Sheet1!C$31:AJ$36,2,FALSE)</f>
        <v>1258200</v>
      </c>
      <c r="M43" s="104">
        <f>HLOOKUP(B43,[2]Sheet1!C$37:AJ$42,2,FALSE)</f>
        <v>38014</v>
      </c>
      <c r="N43" s="128" t="str">
        <f>HLOOKUP(B43,[1]Sheet2!$C$19:$AJ$24,2,FALSE)</f>
        <v>30212.18</v>
      </c>
      <c r="O43" s="129">
        <f>HLOOKUP(B43,[1]Sheet2!$C$25:$AJ$30,3,FALSE)</f>
        <v>45400</v>
      </c>
      <c r="P43" s="129">
        <f>HLOOKUP(B43,[1]Sheet2!$C$31:$AJ$36,2,FALSE)</f>
        <v>32465380</v>
      </c>
    </row>
    <row r="44" spans="1:16">
      <c r="A44" s="103">
        <v>9</v>
      </c>
      <c r="B44" s="103" t="s">
        <v>178</v>
      </c>
      <c r="C44" s="103">
        <v>2012</v>
      </c>
      <c r="D44" s="103">
        <f>HLOOKUP(B44,[1]Sheet2!$C$7:$AJ$12,3,FALSE)</f>
        <v>493</v>
      </c>
      <c r="E44" s="103">
        <f>HLOOKUP(B44,[1]Sheet2!$C$1:$AJ$6,3,FALSE)</f>
        <v>279</v>
      </c>
      <c r="F44" s="103">
        <f>HLOOKUP(B44,[1]Sheet2!$C$13:$AJ$18,3,FALSE)</f>
        <v>1953</v>
      </c>
      <c r="G44" s="104">
        <f>HLOOKUP(B44,[2]Sheet1!C$1:AJ$6,3,FALSE)</f>
        <v>2725</v>
      </c>
      <c r="H44" s="104">
        <f>HLOOKUP(B44,[2]Sheet1!C$7:AJ$12,3,FALSE)</f>
        <v>664720</v>
      </c>
      <c r="I44" s="104">
        <f>HLOOKUP(B44,[2]Sheet1!C$13:AJ$18,3,FALSE)</f>
        <v>4775</v>
      </c>
      <c r="J44" s="104">
        <f>HLOOKUP(B44,[2]Sheet1!C$19:AJ$24,3,FALSE)</f>
        <v>818697</v>
      </c>
      <c r="K44" s="104">
        <f>HLOOKUP(B44,[2]Sheet1!C$25:AJ$30,3,FALSE)</f>
        <v>59183.4</v>
      </c>
      <c r="L44" s="104">
        <f>HLOOKUP(B44,[2]Sheet1!C$31:AJ$36,3,FALSE)</f>
        <v>1286600</v>
      </c>
      <c r="M44" s="104">
        <f>HLOOKUP(B44,[2]Sheet1!C$37:AJ$42,3,FALSE)</f>
        <v>40105</v>
      </c>
      <c r="N44" s="128" t="str">
        <f>HLOOKUP(B44,[1]Sheet2!$C$19:$AJ$24,3,FALSE)</f>
        <v>31172.42</v>
      </c>
      <c r="O44" s="129">
        <f>HLOOKUP(B44,[1]Sheet2!$C$25:$AJ$30,2,FALSE)</f>
        <v>40849</v>
      </c>
      <c r="P44" s="129">
        <f>HLOOKUP(B44,[1]Sheet2!$C$31:$AJ$36,3,FALSE)</f>
        <v>35288320</v>
      </c>
    </row>
    <row r="45" spans="1:16">
      <c r="A45" s="103">
        <v>9</v>
      </c>
      <c r="B45" s="103" t="s">
        <v>178</v>
      </c>
      <c r="C45" s="103">
        <v>2013</v>
      </c>
      <c r="D45" s="103">
        <f>HLOOKUP(B45,[1]Sheet2!$C$7:$AJ$12,4,FALSE)</f>
        <v>493</v>
      </c>
      <c r="E45" s="103">
        <f>HLOOKUP(B45,[1]Sheet2!$C$1:$AJ$6,4,FALSE)</f>
        <v>289</v>
      </c>
      <c r="F45" s="103">
        <f>HLOOKUP(B45,[1]Sheet2!$C$13:$AJ$18,4,FALSE)</f>
        <v>1928</v>
      </c>
      <c r="G45" s="104">
        <f>HLOOKUP(B45,[2]Sheet1!C$1:AJ$6,4,FALSE)</f>
        <v>2710</v>
      </c>
      <c r="H45" s="104">
        <f>HLOOKUP(B45,[2]Sheet1!C$7:AJ$12,4,FALSE)</f>
        <v>721240</v>
      </c>
      <c r="I45" s="104">
        <f>HLOOKUP(B45,[2]Sheet1!C$13:AJ$18,4,FALSE)</f>
        <v>4050</v>
      </c>
      <c r="J45" s="104">
        <f>HLOOKUP(B45,[2]Sheet1!C$19:AJ$24,4,FALSE)</f>
        <v>939726</v>
      </c>
      <c r="K45" s="104">
        <f>HLOOKUP(B45,[2]Sheet1!C$25:AJ$30,4,FALSE)</f>
        <v>112392.6</v>
      </c>
      <c r="L45" s="104">
        <f>HLOOKUP(B45,[2]Sheet1!C$31:AJ$36,4,FALSE)</f>
        <v>1315100</v>
      </c>
      <c r="M45" s="104">
        <f>HLOOKUP(B45,[2]Sheet1!C$37:AJ$42,4,FALSE)</f>
        <v>42191</v>
      </c>
      <c r="N45" s="128" t="str">
        <f>HLOOKUP(B45,[1]Sheet2!$C$19:$AJ$24,4,FALSE)</f>
        <v>32081.30</v>
      </c>
      <c r="O45" s="129">
        <f>HLOOKUP(B45,[1]Sheet2!$C$25:$AJ$30,4,FALSE)</f>
        <v>50388</v>
      </c>
      <c r="P45" s="129">
        <f>HLOOKUP(B45,[1]Sheet2!$C$31:$AJ$36,4,FALSE)</f>
        <v>38314560</v>
      </c>
    </row>
    <row r="46" spans="1:16">
      <c r="A46" s="103">
        <v>9</v>
      </c>
      <c r="B46" s="103" t="s">
        <v>178</v>
      </c>
      <c r="C46" s="103">
        <v>2014</v>
      </c>
      <c r="D46" s="103">
        <f>HLOOKUP(B46,[1]Sheet2!$C$7:$AJ$12,5,FALSE)</f>
        <v>580</v>
      </c>
      <c r="E46" s="103">
        <f>HLOOKUP(B46,[1]Sheet2!$C$1:$AJ$6,5,FALSE)</f>
        <v>471</v>
      </c>
      <c r="F46" s="103">
        <f>HLOOKUP(B46,[1]Sheet2!$C$13:$AJ$18,5,FALSE)</f>
        <v>1976</v>
      </c>
      <c r="G46" s="104">
        <f>HLOOKUP(B46,[2]Sheet1!C$1:AJ$6,5,FALSE)</f>
        <v>3027</v>
      </c>
      <c r="H46" s="104">
        <f>HLOOKUP(B46,[2]Sheet1!C$7:AJ$12,5,FALSE)</f>
        <v>805430</v>
      </c>
      <c r="I46" s="104">
        <f>HLOOKUP(B46,[2]Sheet1!C$13:AJ$18,5,FALSE)</f>
        <v>4714</v>
      </c>
      <c r="J46" s="104">
        <f>HLOOKUP(B46,[2]Sheet1!C$19:AJ$24,5,FALSE)</f>
        <v>1047711</v>
      </c>
      <c r="K46" s="104">
        <f>HLOOKUP(B46,[2]Sheet1!C$25:AJ$30,5,FALSE)</f>
        <v>105043.79999999999</v>
      </c>
      <c r="L46" s="104">
        <f>HLOOKUP(B46,[2]Sheet1!C$31:AJ$36,5,FALSE)</f>
        <v>1343900</v>
      </c>
      <c r="M46" s="104">
        <f>HLOOKUP(B46,[2]Sheet1!C$37:AJ$42,5,FALSE)</f>
        <v>44159</v>
      </c>
      <c r="N46" s="128" t="str">
        <f>HLOOKUP(B46,[1]Sheet2!$C$19:$AJ$24,5,FALSE)</f>
        <v>32859.64</v>
      </c>
      <c r="O46" s="129">
        <f>HLOOKUP(B46,[1]Sheet2!$C$25:$AJ$30,5,FALSE)</f>
        <v>56374</v>
      </c>
      <c r="P46" s="129">
        <f>HLOOKUP(B46,[1]Sheet2!$C$31:$AJ$36,5,FALSE)</f>
        <v>41948370</v>
      </c>
    </row>
    <row r="47" spans="1:16">
      <c r="A47" s="103">
        <v>9</v>
      </c>
      <c r="B47" s="103" t="s">
        <v>178</v>
      </c>
      <c r="C47" s="103">
        <v>2015</v>
      </c>
      <c r="D47" s="103">
        <f>HLOOKUP(B47,[1]Sheet2!$C$7:$AJ$12,6,FALSE)</f>
        <v>580</v>
      </c>
      <c r="E47" s="103">
        <f>HLOOKUP(B47,[1]Sheet2!$C$1:$AJ$6,6,FALSE)</f>
        <v>471</v>
      </c>
      <c r="F47" s="103">
        <f>HLOOKUP(B47,[1]Sheet2!$C$13:$AJ$18,6,FALSE)</f>
        <v>1628</v>
      </c>
      <c r="G47" s="104">
        <f>HLOOKUP(B47,[2]Sheet1!C$1:AJ$6,6,FALSE)</f>
        <v>2679</v>
      </c>
      <c r="H47" s="104">
        <f>HLOOKUP(B47,[2]Sheet1!C$7:AJ$12,6,FALSE)</f>
        <v>861520</v>
      </c>
      <c r="I47" s="104">
        <f>HLOOKUP(B47,[2]Sheet1!C$13:AJ$18,6,FALSE)</f>
        <v>4026</v>
      </c>
      <c r="J47" s="104">
        <f>HLOOKUP(B47,[2]Sheet1!C$19:AJ$24,6,FALSE)</f>
        <v>1118101</v>
      </c>
      <c r="K47" s="104">
        <f>HLOOKUP(B47,[2]Sheet1!C$25:AJ$30,6,FALSE)</f>
        <v>82663.100000000006</v>
      </c>
      <c r="L47" s="104">
        <f>HLOOKUP(B47,[2]Sheet1!C$31:AJ$36,6,FALSE)</f>
        <v>1370331</v>
      </c>
      <c r="M47" s="104">
        <f>HLOOKUP(B47,[2]Sheet1!C$37:AJ$42,6,FALSE)</f>
        <v>45961</v>
      </c>
      <c r="N47" s="128" t="str">
        <f>HLOOKUP(B47,[1]Sheet2!$C$19:$AJ$24,6,FALSE)</f>
        <v>33479.77</v>
      </c>
      <c r="O47" s="129">
        <f>HLOOKUP(B47,[1]Sheet2!$C$25:$AJ$30,6,FALSE)</f>
        <v>60992</v>
      </c>
      <c r="P47" s="129">
        <f>HLOOKUP(B47,[1]Sheet2!$C$31:$AJ$36,6,FALSE)</f>
        <v>44428550</v>
      </c>
    </row>
    <row r="48" spans="1:16">
      <c r="A48" s="103">
        <v>10</v>
      </c>
      <c r="B48" s="103" t="s">
        <v>182</v>
      </c>
      <c r="C48" s="103">
        <v>2011</v>
      </c>
      <c r="D48" s="103">
        <f>HLOOKUP(B48,[1]Sheet2!$C$7:$AJ$12,2,FALSE)</f>
        <v>216</v>
      </c>
      <c r="E48" s="103">
        <f>HLOOKUP(B48,[1]Sheet2!$C$1:$AJ$6,2,FALSE)</f>
        <v>259</v>
      </c>
      <c r="F48" s="103">
        <f>HLOOKUP(B48,[1]Sheet2!$C$13:$AJ$18,2,FALSE)</f>
        <v>1785</v>
      </c>
      <c r="G48" s="104">
        <f>HLOOKUP(B48,[2]Sheet1!C$1:AJ$6,2,FALSE)</f>
        <v>2260</v>
      </c>
      <c r="H48" s="104">
        <f>HLOOKUP(B48,[2]Sheet1!C$7:AJ$12,2,FALSE)</f>
        <v>2010300</v>
      </c>
      <c r="I48" s="104">
        <f>HLOOKUP(B48,[2]Sheet1!C$13:AJ$18,2,FALSE)</f>
        <v>66000</v>
      </c>
      <c r="J48" s="104">
        <f>HLOOKUP(B48,[2]Sheet1!C$19:AJ$24,2,FALSE)</f>
        <v>904790</v>
      </c>
      <c r="K48" s="104">
        <f>HLOOKUP(B48,[2]Sheet1!C$25:AJ$30,2,FALSE)</f>
        <v>219737</v>
      </c>
      <c r="L48" s="104">
        <f>HLOOKUP(B48,[2]Sheet1!C$31:AJ$36,2,FALSE)</f>
        <v>1748800</v>
      </c>
      <c r="M48" s="104">
        <f>HLOOKUP(B48,[2]Sheet1!C$37:AJ$42,2,FALSE)</f>
        <v>118961</v>
      </c>
      <c r="N48" s="128" t="str">
        <f>HLOOKUP(B48,[1]Sheet2!$C$19:$AJ$24,2,FALSE)</f>
        <v>68024.21</v>
      </c>
      <c r="O48" s="129">
        <f>HLOOKUP(B48,[1]Sheet2!$C$25:$AJ$30,3,FALSE)</f>
        <v>144841</v>
      </c>
      <c r="P48" s="129">
        <f>HLOOKUP(B48,[1]Sheet2!$C$31:$AJ$36,2,FALSE)</f>
        <v>72571750</v>
      </c>
    </row>
    <row r="49" spans="1:16">
      <c r="A49" s="103">
        <v>10</v>
      </c>
      <c r="B49" s="103" t="s">
        <v>182</v>
      </c>
      <c r="C49" s="103">
        <v>2012</v>
      </c>
      <c r="D49" s="103">
        <f>HLOOKUP(B49,[1]Sheet2!$C$7:$AJ$12,3,FALSE)</f>
        <v>256</v>
      </c>
      <c r="E49" s="103">
        <f>HLOOKUP(B49,[1]Sheet2!$C$1:$AJ$6,3,FALSE)</f>
        <v>259</v>
      </c>
      <c r="F49" s="103">
        <f>HLOOKUP(B49,[1]Sheet2!$C$13:$AJ$18,3,FALSE)</f>
        <v>1914</v>
      </c>
      <c r="G49" s="104">
        <f>HLOOKUP(B49,[2]Sheet1!C$1:AJ$6,3,FALSE)</f>
        <v>2429</v>
      </c>
      <c r="H49" s="104">
        <f>HLOOKUP(B49,[2]Sheet1!C$7:AJ$12,3,FALSE)</f>
        <v>2190040</v>
      </c>
      <c r="I49" s="104">
        <f>HLOOKUP(B49,[2]Sheet1!C$13:AJ$18,3,FALSE)</f>
        <v>66894</v>
      </c>
      <c r="J49" s="104">
        <f>HLOOKUP(B49,[2]Sheet1!C$19:AJ$24,3,FALSE)</f>
        <v>997793</v>
      </c>
      <c r="K49" s="104">
        <f>HLOOKUP(B49,[2]Sheet1!C$25:AJ$30,3,FALSE)</f>
        <v>537110.70000000007</v>
      </c>
      <c r="L49" s="104">
        <f>HLOOKUP(B49,[2]Sheet1!C$31:AJ$36,3,FALSE)</f>
        <v>1805100</v>
      </c>
      <c r="M49" s="104">
        <f>HLOOKUP(B49,[2]Sheet1!C$37:AJ$42,3,FALSE)</f>
        <v>128035</v>
      </c>
      <c r="N49" s="128">
        <f>HLOOKUP(B49,[1]Sheet2!$C$19:$AJ$24,3,FALSE)</f>
        <v>70930</v>
      </c>
      <c r="O49" s="129">
        <f>HLOOKUP(B49,[1]Sheet2!$C$25:$AJ$30,2,FALSE)</f>
        <v>126914</v>
      </c>
      <c r="P49" s="129">
        <f>HLOOKUP(B49,[1]Sheet2!$C$31:$AJ$36,3,FALSE)</f>
        <v>80240250</v>
      </c>
    </row>
    <row r="50" spans="1:16">
      <c r="A50" s="103">
        <v>10</v>
      </c>
      <c r="B50" s="103" t="s">
        <v>182</v>
      </c>
      <c r="C50" s="103">
        <v>2013</v>
      </c>
      <c r="D50" s="103">
        <f>HLOOKUP(B50,[1]Sheet2!$C$7:$AJ$12,4,FALSE)</f>
        <v>257</v>
      </c>
      <c r="E50" s="103">
        <f>HLOOKUP(B50,[1]Sheet2!$C$1:$AJ$6,4,FALSE)</f>
        <v>266</v>
      </c>
      <c r="F50" s="103">
        <f>HLOOKUP(B50,[1]Sheet2!$C$13:$AJ$18,4,FALSE)</f>
        <v>1999</v>
      </c>
      <c r="G50" s="104">
        <f>HLOOKUP(B50,[2]Sheet1!C$1:AJ$6,4,FALSE)</f>
        <v>2522</v>
      </c>
      <c r="H50" s="104">
        <f>HLOOKUP(B50,[2]Sheet1!C$7:AJ$12,4,FALSE)</f>
        <v>2421920</v>
      </c>
      <c r="I50" s="104">
        <f>HLOOKUP(B50,[2]Sheet1!C$13:AJ$18,4,FALSE)</f>
        <v>73920</v>
      </c>
      <c r="J50" s="104">
        <f>HLOOKUP(B50,[2]Sheet1!C$19:AJ$24,4,FALSE)</f>
        <v>1100265</v>
      </c>
      <c r="K50" s="104">
        <f>HLOOKUP(B50,[2]Sheet1!C$25:AJ$30,4,FALSE)</f>
        <v>315730.09999999998</v>
      </c>
      <c r="L50" s="104">
        <f>HLOOKUP(B50,[2]Sheet1!C$31:AJ$36,4,FALSE)</f>
        <v>1861400</v>
      </c>
      <c r="M50" s="104">
        <f>HLOOKUP(B50,[2]Sheet1!C$37:AJ$42,4,FALSE)</f>
        <v>137264</v>
      </c>
      <c r="N50" s="128" t="str">
        <f>HLOOKUP(B50,[1]Sheet2!$C$19:$AJ$24,4,FALSE)</f>
        <v>73743.33</v>
      </c>
      <c r="O50" s="129">
        <f>HLOOKUP(B50,[1]Sheet2!$C$25:$AJ$30,4,FALSE)</f>
        <v>163262</v>
      </c>
      <c r="P50" s="129">
        <f>HLOOKUP(B50,[1]Sheet2!$C$31:$AJ$36,4,FALSE)</f>
        <v>87710290</v>
      </c>
    </row>
    <row r="51" spans="1:16">
      <c r="A51" s="103">
        <v>10</v>
      </c>
      <c r="B51" s="103" t="s">
        <v>182</v>
      </c>
      <c r="C51" s="103">
        <v>2014</v>
      </c>
      <c r="D51" s="103">
        <f>HLOOKUP(B51,[1]Sheet2!$C$7:$AJ$12,5,FALSE)</f>
        <v>452</v>
      </c>
      <c r="E51" s="103">
        <f>HLOOKUP(B51,[1]Sheet2!$C$1:$AJ$6,5,FALSE)</f>
        <v>465</v>
      </c>
      <c r="F51" s="103">
        <f>HLOOKUP(B51,[1]Sheet2!$C$13:$AJ$18,5,FALSE)</f>
        <v>2020</v>
      </c>
      <c r="G51" s="104">
        <f>HLOOKUP(B51,[2]Sheet1!C$1:AJ$6,5,FALSE)</f>
        <v>2937</v>
      </c>
      <c r="H51" s="104">
        <f>HLOOKUP(B51,[2]Sheet1!C$7:AJ$12,5,FALSE)</f>
        <v>2618480</v>
      </c>
      <c r="I51" s="104">
        <f>HLOOKUP(B51,[2]Sheet1!C$13:AJ$18,5,FALSE)</f>
        <v>78217</v>
      </c>
      <c r="J51" s="104">
        <f>HLOOKUP(B51,[2]Sheet1!C$19:AJ$24,5,FALSE)</f>
        <v>1271562</v>
      </c>
      <c r="K51" s="104">
        <f>HLOOKUP(B51,[2]Sheet1!C$25:AJ$30,5,FALSE)</f>
        <v>392114.7</v>
      </c>
      <c r="L51" s="104">
        <f>HLOOKUP(B51,[2]Sheet1!C$31:AJ$36,5,FALSE)</f>
        <v>1917400</v>
      </c>
      <c r="M51" s="104">
        <f>HLOOKUP(B51,[2]Sheet1!C$37:AJ$42,5,FALSE)</f>
        <v>146325</v>
      </c>
      <c r="N51" s="128" t="str">
        <f>HLOOKUP(B51,[1]Sheet2!$C$19:$AJ$24,5,FALSE)</f>
        <v>76313.81</v>
      </c>
      <c r="O51" s="129">
        <f>HLOOKUP(B51,[1]Sheet2!$C$25:$AJ$30,5,FALSE)</f>
        <v>180880</v>
      </c>
      <c r="P51" s="129">
        <f>HLOOKUP(B51,[1]Sheet2!$C$31:$AJ$36,5,FALSE)</f>
        <v>94335330</v>
      </c>
    </row>
    <row r="52" spans="1:16">
      <c r="A52" s="103">
        <v>10</v>
      </c>
      <c r="B52" s="103" t="s">
        <v>182</v>
      </c>
      <c r="C52" s="103">
        <v>2015</v>
      </c>
      <c r="D52" s="103">
        <f>HLOOKUP(B52,[1]Sheet2!$C$7:$AJ$12,6,FALSE)</f>
        <v>452</v>
      </c>
      <c r="E52" s="103">
        <f>HLOOKUP(B52,[1]Sheet2!$C$1:$AJ$6,6,FALSE)</f>
        <v>465</v>
      </c>
      <c r="F52" s="103">
        <f>HLOOKUP(B52,[1]Sheet2!$C$13:$AJ$18,6,FALSE)</f>
        <v>1685</v>
      </c>
      <c r="G52" s="104">
        <f>HLOOKUP(B52,[2]Sheet1!C$1:AJ$6,6,FALSE)</f>
        <v>2602</v>
      </c>
      <c r="H52" s="104">
        <f>HLOOKUP(B52,[2]Sheet1!C$7:AJ$12,6,FALSE)</f>
        <v>2694790</v>
      </c>
      <c r="I52" s="104">
        <f>HLOOKUP(B52,[2]Sheet1!C$13:AJ$18,6,FALSE)</f>
        <v>100514</v>
      </c>
      <c r="J52" s="104">
        <f>HLOOKUP(B52,[2]Sheet1!C$19:AJ$24,6,FALSE)</f>
        <v>1344712</v>
      </c>
      <c r="K52" s="104">
        <f>HLOOKUP(B52,[2]Sheet1!C$25:AJ$30,6,FALSE)</f>
        <v>640421.30000000005</v>
      </c>
      <c r="L52" s="104">
        <f>HLOOKUP(B52,[2]Sheet1!C$31:AJ$36,6,FALSE)</f>
        <v>1968313</v>
      </c>
      <c r="M52" s="104">
        <f>HLOOKUP(B52,[2]Sheet1!C$37:AJ$42,6,FALSE)</f>
        <v>155113</v>
      </c>
      <c r="N52" s="128" t="str">
        <f>HLOOKUP(B52,[1]Sheet2!$C$19:$AJ$24,6,FALSE)</f>
        <v>78616.07</v>
      </c>
      <c r="O52" s="129">
        <f>HLOOKUP(B52,[1]Sheet2!$C$25:$AJ$30,6,FALSE)</f>
        <v>199539</v>
      </c>
      <c r="P52" s="129">
        <f>HLOOKUP(B52,[1]Sheet2!$C$31:$AJ$36,6,FALSE)</f>
        <v>101132410</v>
      </c>
    </row>
    <row r="53" spans="1:16">
      <c r="A53" s="103">
        <v>11</v>
      </c>
      <c r="B53" s="103" t="s">
        <v>10</v>
      </c>
      <c r="C53" s="103">
        <v>2011</v>
      </c>
      <c r="D53" s="103">
        <f>HLOOKUP(B53,[1]Sheet2!$C$7:$AJ$12,2,FALSE)</f>
        <v>27</v>
      </c>
      <c r="E53" s="103">
        <f>HLOOKUP(B53,[1]Sheet2!$C$1:$AJ$6,2,FALSE)</f>
        <v>2820</v>
      </c>
      <c r="F53" s="103">
        <f>HLOOKUP(B53,[1]Sheet2!$C$13:$AJ$18,2,FALSE)</f>
        <v>0</v>
      </c>
      <c r="G53" s="104">
        <f>HLOOKUP(B53,[2]Sheet1!C$1:AJ$6,2,FALSE)</f>
        <v>2847</v>
      </c>
      <c r="H53" s="104">
        <f>HLOOKUP(B53,[2]Sheet1!C$7:AJ$12,2,FALSE)</f>
        <v>35061380</v>
      </c>
      <c r="I53" s="104">
        <f>HLOOKUP(B53,[2]Sheet1!C$13:AJ$18,2,FALSE)</f>
        <v>352159</v>
      </c>
      <c r="J53" s="104">
        <f>HLOOKUP(B53,[2]Sheet1!C$19:AJ$24,2,FALSE)</f>
        <v>1355688</v>
      </c>
      <c r="K53" s="104">
        <f>HLOOKUP(B53,[2]Sheet1!C$25:AJ$30,2,FALSE)</f>
        <v>4824078.8</v>
      </c>
      <c r="L53" s="104">
        <f>HLOOKUP(B53,[2]Sheet1!C$31:AJ$36,2,FALSE)</f>
        <v>9752100</v>
      </c>
      <c r="M53" s="104">
        <f>HLOOKUP(B53,[2]Sheet1!C$37:AJ$42,2,FALSE)</f>
        <v>1147558</v>
      </c>
      <c r="N53" s="128" t="str">
        <f>HLOOKUP(B53,[1]Sheet2!$C$19:$AJ$24,2,FALSE)</f>
        <v>117672.92</v>
      </c>
      <c r="O53" s="129">
        <f>HLOOKUP(B53,[1]Sheet2!$C$25:$AJ$30,3,FALSE)</f>
        <v>1369433</v>
      </c>
      <c r="P53" s="129">
        <f>HLOOKUP(B53,[1]Sheet2!$C$31:$AJ$36,2,FALSE)</f>
        <v>125533820</v>
      </c>
    </row>
    <row r="54" spans="1:16">
      <c r="A54" s="103">
        <v>11</v>
      </c>
      <c r="B54" s="103" t="s">
        <v>10</v>
      </c>
      <c r="C54" s="103">
        <v>2012</v>
      </c>
      <c r="D54" s="103">
        <f>HLOOKUP(B54,[1]Sheet2!$C$7:$AJ$12,3,FALSE)</f>
        <v>50</v>
      </c>
      <c r="E54" s="103">
        <f>HLOOKUP(B54,[1]Sheet2!$C$1:$AJ$6,3,FALSE)</f>
        <v>2821</v>
      </c>
      <c r="F54" s="103">
        <f>HLOOKUP(B54,[1]Sheet2!$C$13:$AJ$18,3,FALSE)</f>
        <v>0</v>
      </c>
      <c r="G54" s="104">
        <f>HLOOKUP(B54,[2]Sheet1!C$1:AJ$6,3,FALSE)</f>
        <v>2871</v>
      </c>
      <c r="H54" s="104">
        <f>HLOOKUP(B54,[2]Sheet1!C$7:AJ$12,3,FALSE)</f>
        <v>38168750</v>
      </c>
      <c r="I54" s="104">
        <f>HLOOKUP(B54,[2]Sheet1!C$13:AJ$18,3,FALSE)</f>
        <v>369203</v>
      </c>
      <c r="J54" s="104">
        <f>HLOOKUP(B54,[2]Sheet1!C$19:AJ$24,3,FALSE)</f>
        <v>1403098</v>
      </c>
      <c r="K54" s="104">
        <f>HLOOKUP(B54,[2]Sheet1!C$25:AJ$30,3,FALSE)</f>
        <v>4107720.7999999993</v>
      </c>
      <c r="L54" s="104">
        <f>HLOOKUP(B54,[2]Sheet1!C$31:AJ$36,3,FALSE)</f>
        <v>9862100</v>
      </c>
      <c r="M54" s="104">
        <f>HLOOKUP(B54,[2]Sheet1!C$37:AJ$42,3,FALSE)</f>
        <v>1222528</v>
      </c>
      <c r="N54" s="128" t="str">
        <f>HLOOKUP(B54,[1]Sheet2!$C$19:$AJ$24,3,FALSE)</f>
        <v>123962.38</v>
      </c>
      <c r="O54" s="129">
        <f>HLOOKUP(B54,[1]Sheet2!$C$25:$AJ$30,2,FALSE)</f>
        <v>1224218</v>
      </c>
      <c r="P54" s="129">
        <f>HLOOKUP(B54,[1]Sheet2!$C$31:$AJ$36,3,FALSE)</f>
        <v>138858290</v>
      </c>
    </row>
    <row r="55" spans="1:16">
      <c r="A55" s="103">
        <v>11</v>
      </c>
      <c r="B55" s="103" t="s">
        <v>10</v>
      </c>
      <c r="C55" s="103">
        <v>2013</v>
      </c>
      <c r="D55" s="103">
        <f>HLOOKUP(B55,[1]Sheet2!$C$7:$AJ$12,4,FALSE)</f>
        <v>50</v>
      </c>
      <c r="E55" s="103">
        <f>HLOOKUP(B55,[1]Sheet2!$C$1:$AJ$6,4,FALSE)</f>
        <v>2821</v>
      </c>
      <c r="F55" s="103">
        <f>HLOOKUP(B55,[1]Sheet2!$C$13:$AJ$18,4,FALSE)</f>
        <v>0</v>
      </c>
      <c r="G55" s="104">
        <f>HLOOKUP(B55,[2]Sheet1!C$1:AJ$6,4,FALSE)</f>
        <v>2871</v>
      </c>
      <c r="H55" s="104">
        <f>HLOOKUP(B55,[2]Sheet1!C$7:AJ$12,4,FALSE)</f>
        <v>39092560</v>
      </c>
      <c r="I55" s="104">
        <f>HLOOKUP(B55,[2]Sheet1!C$13:AJ$18,4,FALSE)</f>
        <v>369440</v>
      </c>
      <c r="J55" s="104">
        <f>HLOOKUP(B55,[2]Sheet1!C$19:AJ$24,4,FALSE)</f>
        <v>1528429</v>
      </c>
      <c r="K55" s="104">
        <f>HLOOKUP(B55,[2]Sheet1!C$25:AJ$30,4,FALSE)</f>
        <v>2591127.6</v>
      </c>
      <c r="L55" s="104">
        <f>HLOOKUP(B55,[2]Sheet1!C$31:AJ$36,4,FALSE)</f>
        <v>9969900</v>
      </c>
      <c r="M55" s="104">
        <f>HLOOKUP(B55,[2]Sheet1!C$37:AJ$42,4,FALSE)</f>
        <v>1296695</v>
      </c>
      <c r="N55" s="128" t="str">
        <f>HLOOKUP(B55,[1]Sheet2!$C$19:$AJ$24,4,FALSE)</f>
        <v>130060.31</v>
      </c>
      <c r="O55" s="129">
        <f>HLOOKUP(B55,[1]Sheet2!$C$25:$AJ$30,4,FALSE)</f>
        <v>1546876</v>
      </c>
      <c r="P55" s="129">
        <f>HLOOKUP(B55,[1]Sheet2!$C$31:$AJ$36,4,FALSE)</f>
        <v>155153920</v>
      </c>
    </row>
    <row r="56" spans="1:16">
      <c r="A56" s="103">
        <v>11</v>
      </c>
      <c r="B56" s="103" t="s">
        <v>10</v>
      </c>
      <c r="C56" s="103">
        <v>2014</v>
      </c>
      <c r="D56" s="103">
        <f>HLOOKUP(B56,[1]Sheet2!$C$7:$AJ$12,5,FALSE)</f>
        <v>19</v>
      </c>
      <c r="E56" s="103">
        <f>HLOOKUP(B56,[1]Sheet2!$C$1:$AJ$6,5,FALSE)</f>
        <v>2821</v>
      </c>
      <c r="F56" s="103">
        <f>HLOOKUP(B56,[1]Sheet2!$C$13:$AJ$18,5,FALSE)</f>
        <v>0</v>
      </c>
      <c r="G56" s="104">
        <f>HLOOKUP(B56,[2]Sheet1!C$1:AJ$6,5,FALSE)</f>
        <v>2840</v>
      </c>
      <c r="H56" s="104">
        <f>HLOOKUP(B56,[2]Sheet1!C$7:AJ$12,5,FALSE)</f>
        <v>43096460</v>
      </c>
      <c r="I56" s="104">
        <f>HLOOKUP(B56,[2]Sheet1!C$13:AJ$18,5,FALSE)</f>
        <v>323244</v>
      </c>
      <c r="J56" s="104">
        <f>HLOOKUP(B56,[2]Sheet1!C$19:AJ$24,5,FALSE)</f>
        <v>1708275</v>
      </c>
      <c r="K56" s="104">
        <f>HLOOKUP(B56,[2]Sheet1!C$25:AJ$30,5,FALSE)</f>
        <v>4509362.8</v>
      </c>
      <c r="L56" s="104">
        <f>HLOOKUP(B56,[2]Sheet1!C$31:AJ$36,5,FALSE)</f>
        <v>10075300</v>
      </c>
      <c r="M56" s="104">
        <f>HLOOKUP(B56,[2]Sheet1!C$37:AJ$42,5,FALSE)</f>
        <v>1373389</v>
      </c>
      <c r="N56" s="128" t="str">
        <f>HLOOKUP(B56,[1]Sheet2!$C$19:$AJ$24,5,FALSE)</f>
        <v>136312.34</v>
      </c>
      <c r="O56" s="129">
        <f>HLOOKUP(B56,[1]Sheet2!$C$25:$AJ$30,5,FALSE)</f>
        <v>1762316</v>
      </c>
      <c r="P56" s="129">
        <f>HLOOKUP(B56,[1]Sheet2!$C$31:$AJ$36,5,FALSE)</f>
        <v>174914360</v>
      </c>
    </row>
    <row r="57" spans="1:16">
      <c r="A57" s="103">
        <v>11</v>
      </c>
      <c r="B57" s="103" t="s">
        <v>10</v>
      </c>
      <c r="C57" s="103">
        <v>2015</v>
      </c>
      <c r="D57" s="103">
        <f>HLOOKUP(B57,[1]Sheet2!$C$7:$AJ$12,6,FALSE)</f>
        <v>19</v>
      </c>
      <c r="E57" s="103">
        <f>HLOOKUP(B57,[1]Sheet2!$C$1:$AJ$6,6,FALSE)</f>
        <v>2857</v>
      </c>
      <c r="F57" s="103">
        <f>HLOOKUP(B57,[1]Sheet2!$C$13:$AJ$18,6,FALSE)</f>
        <v>0</v>
      </c>
      <c r="G57" s="104">
        <f>HLOOKUP(B57,[2]Sheet1!C$1:AJ$6,6,FALSE)</f>
        <v>2876</v>
      </c>
      <c r="H57" s="104">
        <f>HLOOKUP(B57,[2]Sheet1!C$7:AJ$12,6,FALSE)</f>
        <v>44071430</v>
      </c>
      <c r="I57" s="104">
        <f>HLOOKUP(B57,[2]Sheet1!C$13:AJ$18,6,FALSE)</f>
        <v>451614</v>
      </c>
      <c r="J57" s="104">
        <f>HLOOKUP(B57,[2]Sheet1!C$19:AJ$24,6,FALSE)</f>
        <v>1773431</v>
      </c>
      <c r="K57" s="104">
        <f>HLOOKUP(B57,[2]Sheet1!C$25:AJ$30,6,FALSE)</f>
        <v>3619392.5000000005</v>
      </c>
      <c r="L57" s="104">
        <f>HLOOKUP(B57,[2]Sheet1!C$31:AJ$36,6,FALSE)</f>
        <v>10154134</v>
      </c>
      <c r="M57" s="104">
        <f>HLOOKUP(B57,[2]Sheet1!C$37:AJ$42,6,FALSE)</f>
        <v>1454348</v>
      </c>
      <c r="N57" s="128" t="str">
        <f>HLOOKUP(B57,[1]Sheet2!$C$19:$AJ$24,6,FALSE)</f>
        <v>142892.19</v>
      </c>
      <c r="O57" s="129">
        <f>HLOOKUP(B57,[1]Sheet2!$C$25:$AJ$30,6,FALSE)</f>
        <v>1989330</v>
      </c>
      <c r="P57" s="129">
        <f>HLOOKUP(B57,[1]Sheet2!$C$31:$AJ$36,6,FALSE)</f>
        <v>195455330</v>
      </c>
    </row>
    <row r="58" spans="1:16">
      <c r="A58" s="103">
        <v>12</v>
      </c>
      <c r="B58" s="103" t="s">
        <v>11</v>
      </c>
      <c r="C58" s="103">
        <v>2011</v>
      </c>
      <c r="D58" s="103">
        <f>HLOOKUP(B58,[1]Sheet2!$C$7:$AJ$12,2,FALSE)</f>
        <v>807</v>
      </c>
      <c r="E58" s="103">
        <f>HLOOKUP(B58,[1]Sheet2!$C$1:$AJ$6,2,FALSE)</f>
        <v>1113</v>
      </c>
      <c r="F58" s="103">
        <f>HLOOKUP(B58,[1]Sheet2!$C$13:$AJ$18,2,FALSE)</f>
        <v>7936</v>
      </c>
      <c r="G58" s="104">
        <f>HLOOKUP(B58,[2]Sheet1!C$1:AJ$6,2,FALSE)</f>
        <v>9856</v>
      </c>
      <c r="H58" s="104">
        <f>HLOOKUP(B58,[2]Sheet1!C$7:AJ$12,2,FALSE)</f>
        <v>34053600</v>
      </c>
      <c r="I58" s="104">
        <f>HLOOKUP(B58,[2]Sheet1!C$13:AJ$18,2,FALSE)</f>
        <v>273701</v>
      </c>
      <c r="J58" s="104">
        <f>HLOOKUP(B58,[2]Sheet1!C$19:AJ$24,2,FALSE)</f>
        <v>608708</v>
      </c>
      <c r="K58" s="104">
        <f>HLOOKUP(B58,[2]Sheet1!C$25:AJ$30,2,FALSE)</f>
        <v>3839359.5999999996</v>
      </c>
      <c r="L58" s="104">
        <f>HLOOKUP(B58,[2]Sheet1!C$31:AJ$36,2,FALSE)</f>
        <v>43938800</v>
      </c>
      <c r="M58" s="104">
        <f>HLOOKUP(B58,[2]Sheet1!C$37:AJ$42,2,FALSE)</f>
        <v>965622</v>
      </c>
      <c r="N58" s="128" t="str">
        <f>HLOOKUP(B58,[1]Sheet2!$C$19:$AJ$24,2,FALSE)</f>
        <v>21976.53</v>
      </c>
      <c r="O58" s="129">
        <f>HLOOKUP(B58,[1]Sheet2!$C$25:$AJ$30,3,FALSE)</f>
        <v>1128246</v>
      </c>
      <c r="P58" s="129">
        <f>HLOOKUP(B58,[1]Sheet2!$C$31:$AJ$36,2,FALSE)</f>
        <v>23251170</v>
      </c>
    </row>
    <row r="59" spans="1:16">
      <c r="A59" s="103">
        <v>12</v>
      </c>
      <c r="B59" s="103" t="s">
        <v>11</v>
      </c>
      <c r="C59" s="103">
        <v>2012</v>
      </c>
      <c r="D59" s="103">
        <f>HLOOKUP(B59,[1]Sheet2!$C$7:$AJ$12,3,FALSE)</f>
        <v>882</v>
      </c>
      <c r="E59" s="103">
        <f>HLOOKUP(B59,[1]Sheet2!$C$1:$AJ$6,3,FALSE)</f>
        <v>1113</v>
      </c>
      <c r="F59" s="103">
        <f>HLOOKUP(B59,[1]Sheet2!$C$13:$AJ$18,3,FALSE)</f>
        <v>7592</v>
      </c>
      <c r="G59" s="104">
        <f>HLOOKUP(B59,[2]Sheet1!C$1:AJ$6,3,FALSE)</f>
        <v>9587</v>
      </c>
      <c r="H59" s="104">
        <f>HLOOKUP(B59,[2]Sheet1!C$7:AJ$12,3,FALSE)</f>
        <v>36655280</v>
      </c>
      <c r="I59" s="104">
        <f>HLOOKUP(B59,[2]Sheet1!C$13:AJ$18,3,FALSE)</f>
        <v>303721</v>
      </c>
      <c r="J59" s="104">
        <f>HLOOKUP(B59,[2]Sheet1!C$19:AJ$24,3,FALSE)</f>
        <v>651026</v>
      </c>
      <c r="K59" s="104">
        <f>HLOOKUP(B59,[2]Sheet1!C$25:AJ$30,3,FALSE)</f>
        <v>4210703.8</v>
      </c>
      <c r="L59" s="104">
        <f>HLOOKUP(B59,[2]Sheet1!C$31:AJ$36,3,FALSE)</f>
        <v>44643500</v>
      </c>
      <c r="M59" s="104">
        <f>HLOOKUP(B59,[2]Sheet1!C$37:AJ$42,3,FALSE)</f>
        <v>1028410</v>
      </c>
      <c r="N59" s="128">
        <f>HLOOKUP(B59,[1]Sheet2!$C$19:$AJ$24,3,FALSE)</f>
        <v>23036</v>
      </c>
      <c r="O59" s="129">
        <f>HLOOKUP(B59,[1]Sheet2!$C$25:$AJ$30,2,FALSE)</f>
        <v>1021629</v>
      </c>
      <c r="P59" s="129">
        <f>HLOOKUP(B59,[1]Sheet2!$C$31:$AJ$36,3,FALSE)</f>
        <v>25272290</v>
      </c>
    </row>
    <row r="60" spans="1:16">
      <c r="A60" s="103">
        <v>12</v>
      </c>
      <c r="B60" s="103" t="s">
        <v>11</v>
      </c>
      <c r="C60" s="103">
        <v>2013</v>
      </c>
      <c r="D60" s="103">
        <f>HLOOKUP(B60,[1]Sheet2!$C$7:$AJ$12,4,FALSE)</f>
        <v>882</v>
      </c>
      <c r="E60" s="103">
        <f>HLOOKUP(B60,[1]Sheet2!$C$1:$AJ$6,4,FALSE)</f>
        <v>1145</v>
      </c>
      <c r="F60" s="103">
        <f>HLOOKUP(B60,[1]Sheet2!$C$13:$AJ$18,4,FALSE)</f>
        <v>7613</v>
      </c>
      <c r="G60" s="104">
        <f>HLOOKUP(B60,[2]Sheet1!C$1:AJ$6,4,FALSE)</f>
        <v>9640</v>
      </c>
      <c r="H60" s="104">
        <f>HLOOKUP(B60,[2]Sheet1!C$7:AJ$12,4,FALSE)</f>
        <v>18205080</v>
      </c>
      <c r="I60" s="104">
        <f>HLOOKUP(B60,[2]Sheet1!C$13:AJ$18,4,FALSE)</f>
        <v>247968</v>
      </c>
      <c r="J60" s="104">
        <f>HLOOKUP(B60,[2]Sheet1!C$19:AJ$24,4,FALSE)</f>
        <v>726828</v>
      </c>
      <c r="K60" s="104">
        <f>HLOOKUP(B60,[2]Sheet1!C$25:AJ$30,4,FALSE)</f>
        <v>7124880.700000002</v>
      </c>
      <c r="L60" s="104">
        <f>HLOOKUP(B60,[2]Sheet1!C$31:AJ$36,4,FALSE)</f>
        <v>45340800</v>
      </c>
      <c r="M60" s="104">
        <f>HLOOKUP(B60,[2]Sheet1!C$37:AJ$42,4,FALSE)</f>
        <v>1093544</v>
      </c>
      <c r="N60" s="128" t="str">
        <f>HLOOKUP(B60,[1]Sheet2!$C$19:$AJ$24,4,FALSE)</f>
        <v>24118.31</v>
      </c>
      <c r="O60" s="129">
        <f>HLOOKUP(B60,[1]Sheet2!$C$25:$AJ$30,4,FALSE)</f>
        <v>1258989</v>
      </c>
      <c r="P60" s="129">
        <f>HLOOKUP(B60,[1]Sheet2!$C$31:$AJ$36,4,FALSE)</f>
        <v>27767250</v>
      </c>
    </row>
    <row r="61" spans="1:16">
      <c r="A61" s="103">
        <v>12</v>
      </c>
      <c r="B61" s="103" t="s">
        <v>11</v>
      </c>
      <c r="C61" s="103">
        <v>2014</v>
      </c>
      <c r="D61" s="103">
        <f>HLOOKUP(B61,[1]Sheet2!$C$7:$AJ$12,5,FALSE)</f>
        <v>1168</v>
      </c>
      <c r="E61" s="103">
        <f>HLOOKUP(B61,[1]Sheet2!$C$1:$AJ$6,5,FALSE)</f>
        <v>1141</v>
      </c>
      <c r="F61" s="103">
        <f>HLOOKUP(B61,[1]Sheet2!$C$13:$AJ$18,5,FALSE)</f>
        <v>7656</v>
      </c>
      <c r="G61" s="104">
        <f>HLOOKUP(B61,[2]Sheet1!C$1:AJ$6,5,FALSE)</f>
        <v>9965</v>
      </c>
      <c r="H61" s="104">
        <f>HLOOKUP(B61,[2]Sheet1!C$7:AJ$12,5,FALSE)</f>
        <v>19631460</v>
      </c>
      <c r="I61" s="104">
        <f>HLOOKUP(B61,[2]Sheet1!C$13:AJ$18,5,FALSE)</f>
        <v>312993</v>
      </c>
      <c r="J61" s="104">
        <f>HLOOKUP(B61,[2]Sheet1!C$19:AJ$24,5,FALSE)</f>
        <v>793816</v>
      </c>
      <c r="K61" s="104">
        <f>HLOOKUP(B61,[2]Sheet1!C$25:AJ$30,5,FALSE)</f>
        <v>6561946.3999999985</v>
      </c>
      <c r="L61" s="104">
        <f>HLOOKUP(B61,[2]Sheet1!C$31:AJ$36,5,FALSE)</f>
        <v>46029600</v>
      </c>
      <c r="M61" s="104">
        <f>HLOOKUP(B61,[2]Sheet1!C$37:AJ$42,5,FALSE)</f>
        <v>1149216</v>
      </c>
      <c r="N61" s="128" t="str">
        <f>HLOOKUP(B61,[1]Sheet2!$C$19:$AJ$24,5,FALSE)</f>
        <v>24966.86</v>
      </c>
      <c r="O61" s="129">
        <f>HLOOKUP(B61,[1]Sheet2!$C$25:$AJ$30,5,FALSE)</f>
        <v>1385825</v>
      </c>
      <c r="P61" s="129">
        <f>HLOOKUP(B61,[1]Sheet2!$C$31:$AJ$36,5,FALSE)</f>
        <v>30107210</v>
      </c>
    </row>
    <row r="62" spans="1:16">
      <c r="A62" s="103">
        <v>12</v>
      </c>
      <c r="B62" s="103" t="s">
        <v>11</v>
      </c>
      <c r="C62" s="103">
        <v>2015</v>
      </c>
      <c r="D62" s="103">
        <f>HLOOKUP(B62,[1]Sheet2!$C$7:$AJ$12,6,FALSE)</f>
        <v>1168</v>
      </c>
      <c r="E62" s="103">
        <f>HLOOKUP(B62,[1]Sheet2!$C$1:$AJ$6,6,FALSE)</f>
        <v>1141</v>
      </c>
      <c r="F62" s="103">
        <f>HLOOKUP(B62,[1]Sheet2!$C$13:$AJ$18,6,FALSE)</f>
        <v>8060</v>
      </c>
      <c r="G62" s="104">
        <f>HLOOKUP(B62,[2]Sheet1!C$1:AJ$6,6,FALSE)</f>
        <v>10369</v>
      </c>
      <c r="H62" s="104">
        <f>HLOOKUP(B62,[2]Sheet1!C$7:AJ$12,6,FALSE)</f>
        <v>20408190</v>
      </c>
      <c r="I62" s="104">
        <f>HLOOKUP(B62,[2]Sheet1!C$13:AJ$18,6,FALSE)</f>
        <v>338706</v>
      </c>
      <c r="J62" s="104">
        <f>HLOOKUP(B62,[2]Sheet1!C$19:AJ$24,6,FALSE)</f>
        <v>896895</v>
      </c>
      <c r="K62" s="104">
        <f>HLOOKUP(B62,[2]Sheet1!C$25:AJ$30,6,FALSE)</f>
        <v>5738714.2999999989</v>
      </c>
      <c r="L62" s="104">
        <f>HLOOKUP(B62,[2]Sheet1!C$31:AJ$36,6,FALSE)</f>
        <v>46668214</v>
      </c>
      <c r="M62" s="104">
        <f>HLOOKUP(B62,[2]Sheet1!C$37:AJ$42,6,FALSE)</f>
        <v>1207083</v>
      </c>
      <c r="N62" s="128" t="str">
        <f>HLOOKUP(B62,[1]Sheet2!$C$19:$AJ$24,6,FALSE)</f>
        <v>25842.32</v>
      </c>
      <c r="O62" s="129">
        <f>HLOOKUP(B62,[1]Sheet2!$C$25:$AJ$30,6,FALSE)</f>
        <v>1524832</v>
      </c>
      <c r="P62" s="129">
        <f>HLOOKUP(B62,[1]Sheet2!$C$31:$AJ$36,6,FALSE)</f>
        <v>32644960</v>
      </c>
    </row>
    <row r="63" spans="1:16">
      <c r="A63" s="103">
        <v>13</v>
      </c>
      <c r="B63" s="103" t="s">
        <v>192</v>
      </c>
      <c r="C63" s="103">
        <v>2011</v>
      </c>
      <c r="D63" s="103">
        <f>HLOOKUP(B63,[1]Sheet2!$C$7:$AJ$12,2,FALSE)</f>
        <v>718</v>
      </c>
      <c r="E63" s="103">
        <f>HLOOKUP(B63,[1]Sheet2!$C$1:$AJ$6,2,FALSE)</f>
        <v>1287</v>
      </c>
      <c r="F63" s="103">
        <f>HLOOKUP(B63,[1]Sheet2!$C$13:$AJ$18,2,FALSE)</f>
        <v>11729</v>
      </c>
      <c r="G63" s="104">
        <f>HLOOKUP(B63,[2]Sheet1!C$1:AJ$6,2,FALSE)</f>
        <v>13734</v>
      </c>
      <c r="H63" s="104">
        <f>HLOOKUP(B63,[2]Sheet1!C$7:AJ$12,2,FALSE)</f>
        <v>15315890</v>
      </c>
      <c r="I63" s="104">
        <f>HLOOKUP(B63,[2]Sheet1!C$13:AJ$18,2,FALSE)</f>
        <v>248190</v>
      </c>
      <c r="J63" s="104">
        <f>HLOOKUP(B63,[2]Sheet1!C$19:AJ$24,2,FALSE)</f>
        <v>463907</v>
      </c>
      <c r="K63" s="104">
        <f>HLOOKUP(B63,[2]Sheet1!C$25:AJ$30,2,FALSE)</f>
        <v>174964.9</v>
      </c>
      <c r="L63" s="104">
        <f>HLOOKUP(B63,[2]Sheet1!C$31:AJ$36,2,FALSE)</f>
        <v>32725400</v>
      </c>
      <c r="M63" s="104">
        <f>HLOOKUP(B63,[2]Sheet1!C$37:AJ$42,2,FALSE)</f>
        <v>656268</v>
      </c>
      <c r="N63" s="128" t="str">
        <f>HLOOKUP(B63,[1]Sheet2!$C$19:$AJ$24,2,FALSE)</f>
        <v>20053.80</v>
      </c>
      <c r="O63" s="129">
        <f>HLOOKUP(B63,[1]Sheet2!$C$25:$AJ$30,3,FALSE)</f>
        <v>754529</v>
      </c>
      <c r="P63" s="129">
        <f>HLOOKUP(B63,[1]Sheet2!$C$31:$AJ$36,2,FALSE)</f>
        <v>21162830</v>
      </c>
    </row>
    <row r="64" spans="1:16">
      <c r="A64" s="103">
        <v>13</v>
      </c>
      <c r="B64" s="103" t="s">
        <v>192</v>
      </c>
      <c r="C64" s="103">
        <v>2012</v>
      </c>
      <c r="D64" s="103">
        <f>HLOOKUP(B64,[1]Sheet2!$C$7:$AJ$12,3,FALSE)</f>
        <v>432</v>
      </c>
      <c r="E64" s="103">
        <f>HLOOKUP(B64,[1]Sheet2!$C$1:$AJ$6,3,FALSE)</f>
        <v>1287</v>
      </c>
      <c r="F64" s="103">
        <f>HLOOKUP(B64,[1]Sheet2!$C$13:$AJ$18,3,FALSE)</f>
        <v>11837</v>
      </c>
      <c r="G64" s="104">
        <f>HLOOKUP(B64,[2]Sheet1!C$1:AJ$6,3,FALSE)</f>
        <v>13556</v>
      </c>
      <c r="H64" s="104">
        <f>HLOOKUP(B64,[2]Sheet1!C$7:AJ$12,3,FALSE)</f>
        <v>16600419.999999998</v>
      </c>
      <c r="I64" s="104">
        <f>HLOOKUP(B64,[2]Sheet1!C$13:AJ$18,3,FALSE)</f>
        <v>266993</v>
      </c>
      <c r="J64" s="104">
        <f>HLOOKUP(B64,[2]Sheet1!C$19:AJ$24,3,FALSE)</f>
        <v>502220</v>
      </c>
      <c r="K64" s="104">
        <f>HLOOKUP(B64,[2]Sheet1!C$25:AJ$30,3,FALSE)</f>
        <v>241512.59999999995</v>
      </c>
      <c r="L64" s="104">
        <f>HLOOKUP(B64,[2]Sheet1!C$31:AJ$36,3,FALSE)</f>
        <v>32998699.999999996</v>
      </c>
      <c r="M64" s="104">
        <f>HLOOKUP(B64,[2]Sheet1!C$37:AJ$42,3,FALSE)</f>
        <v>691343</v>
      </c>
      <c r="N64" s="128" t="str">
        <f>HLOOKUP(B64,[1]Sheet2!$C$19:$AJ$24,3,FALSE)</f>
        <v>20950.62</v>
      </c>
      <c r="O64" s="129">
        <f>HLOOKUP(B64,[1]Sheet2!$C$25:$AJ$30,2,FALSE)</f>
        <v>692562</v>
      </c>
      <c r="P64" s="129">
        <f>HLOOKUP(B64,[1]Sheet2!$C$31:$AJ$36,3,FALSE)</f>
        <v>22865430</v>
      </c>
    </row>
    <row r="65" spans="1:16">
      <c r="A65" s="103">
        <v>13</v>
      </c>
      <c r="B65" s="103" t="s">
        <v>192</v>
      </c>
      <c r="C65" s="103">
        <v>2013</v>
      </c>
      <c r="D65" s="103">
        <f>HLOOKUP(B65,[1]Sheet2!$C$7:$AJ$12,4,FALSE)</f>
        <v>432</v>
      </c>
      <c r="E65" s="103">
        <f>HLOOKUP(B65,[1]Sheet2!$C$1:$AJ$6,4,FALSE)</f>
        <v>1325</v>
      </c>
      <c r="F65" s="103">
        <f>HLOOKUP(B65,[1]Sheet2!$C$13:$AJ$18,4,FALSE)</f>
        <v>12005</v>
      </c>
      <c r="G65" s="104">
        <f>HLOOKUP(B65,[2]Sheet1!C$1:AJ$6,4,FALSE)</f>
        <v>13762</v>
      </c>
      <c r="H65" s="104">
        <f>HLOOKUP(B65,[2]Sheet1!C$7:AJ$12,4,FALSE)</f>
        <v>18205080</v>
      </c>
      <c r="I65" s="104">
        <f>HLOOKUP(B65,[2]Sheet1!C$13:AJ$18,4,FALSE)</f>
        <v>283336</v>
      </c>
      <c r="J65" s="104">
        <f>HLOOKUP(B65,[2]Sheet1!C$19:AJ$24,4,FALSE)</f>
        <v>559713</v>
      </c>
      <c r="K65" s="104">
        <f>HLOOKUP(B65,[2]Sheet1!C$25:AJ$30,4,FALSE)</f>
        <v>464299.59999999992</v>
      </c>
      <c r="L65" s="104">
        <f>HLOOKUP(B65,[2]Sheet1!C$31:AJ$36,4,FALSE)</f>
        <v>33264300.000000004</v>
      </c>
      <c r="M65" s="104">
        <f>HLOOKUP(B65,[2]Sheet1!C$37:AJ$42,4,FALSE)</f>
        <v>726655</v>
      </c>
      <c r="N65" s="128" t="str">
        <f>HLOOKUP(B65,[1]Sheet2!$C$19:$AJ$24,4,FALSE)</f>
        <v>21844.87</v>
      </c>
      <c r="O65" s="129">
        <f>HLOOKUP(B65,[1]Sheet2!$C$25:$AJ$30,4,FALSE)</f>
        <v>830016</v>
      </c>
      <c r="P65" s="129">
        <f>HLOOKUP(B65,[1]Sheet2!$C$31:$AJ$36,4,FALSE)</f>
        <v>24952130</v>
      </c>
    </row>
    <row r="66" spans="1:16">
      <c r="A66" s="103">
        <v>13</v>
      </c>
      <c r="B66" s="103" t="s">
        <v>192</v>
      </c>
      <c r="C66" s="103">
        <v>2014</v>
      </c>
      <c r="D66" s="103">
        <f>HLOOKUP(B66,[1]Sheet2!$C$7:$AJ$12,5,FALSE)</f>
        <v>472</v>
      </c>
      <c r="E66" s="103">
        <f>HLOOKUP(B66,[1]Sheet2!$C$1:$AJ$6,5,FALSE)</f>
        <v>1339</v>
      </c>
      <c r="F66" s="103">
        <f>HLOOKUP(B66,[1]Sheet2!$C$13:$AJ$18,5,FALSE)</f>
        <v>12182</v>
      </c>
      <c r="G66" s="104">
        <f>HLOOKUP(B66,[2]Sheet1!C$1:AJ$6,5,FALSE)</f>
        <v>13993</v>
      </c>
      <c r="H66" s="104">
        <f>HLOOKUP(B66,[2]Sheet1!C$7:AJ$12,5,FALSE)</f>
        <v>19631460</v>
      </c>
      <c r="I66" s="104">
        <f>HLOOKUP(B66,[2]Sheet1!C$13:AJ$18,5,FALSE)</f>
        <v>305526</v>
      </c>
      <c r="J66" s="104">
        <f>HLOOKUP(B66,[2]Sheet1!C$19:AJ$24,5,FALSE)</f>
        <v>626045</v>
      </c>
      <c r="K66" s="104">
        <f>HLOOKUP(B66,[2]Sheet1!C$25:AJ$30,5,FALSE)</f>
        <v>463360.6</v>
      </c>
      <c r="L66" s="104">
        <f>HLOOKUP(B66,[2]Sheet1!C$31:AJ$36,5,FALSE)</f>
        <v>33522699.999999996</v>
      </c>
      <c r="M66" s="104">
        <f>HLOOKUP(B66,[2]Sheet1!C$37:AJ$42,5,FALSE)</f>
        <v>764959</v>
      </c>
      <c r="N66" s="128" t="str">
        <f>HLOOKUP(B66,[1]Sheet2!$C$19:$AJ$24,5,FALSE)</f>
        <v>22819.16</v>
      </c>
      <c r="O66" s="129">
        <f>HLOOKUP(B66,[1]Sheet2!$C$25:$AJ$30,5,FALSE)</f>
        <v>922471</v>
      </c>
      <c r="P66" s="129">
        <f>HLOOKUP(B66,[1]Sheet2!$C$31:$AJ$36,5,FALSE)</f>
        <v>27517840</v>
      </c>
    </row>
    <row r="67" spans="1:16">
      <c r="A67" s="103">
        <v>13</v>
      </c>
      <c r="B67" s="103" t="s">
        <v>192</v>
      </c>
      <c r="C67" s="103">
        <v>2015</v>
      </c>
      <c r="D67" s="103">
        <f>HLOOKUP(B67,[1]Sheet2!$C$7:$AJ$12,6,FALSE)</f>
        <v>472</v>
      </c>
      <c r="E67" s="103">
        <f>HLOOKUP(B67,[1]Sheet2!$C$1:$AJ$6,6,FALSE)</f>
        <v>1255</v>
      </c>
      <c r="F67" s="103">
        <f>HLOOKUP(B67,[1]Sheet2!$C$13:$AJ$18,6,FALSE)</f>
        <v>12416</v>
      </c>
      <c r="G67" s="104">
        <f>HLOOKUP(B67,[2]Sheet1!C$1:AJ$6,6,FALSE)</f>
        <v>14143</v>
      </c>
      <c r="H67" s="104">
        <f>HLOOKUP(B67,[2]Sheet1!C$7:AJ$12,6,FALSE)</f>
        <v>20408190</v>
      </c>
      <c r="I67" s="104">
        <f>HLOOKUP(B67,[2]Sheet1!C$13:AJ$18,6,FALSE)</f>
        <v>394527</v>
      </c>
      <c r="J67" s="104">
        <f>HLOOKUP(B67,[2]Sheet1!C$19:AJ$24,6,FALSE)</f>
        <v>695856</v>
      </c>
      <c r="K67" s="104">
        <f>HLOOKUP(B67,[2]Sheet1!C$25:AJ$30,6,FALSE)</f>
        <v>850397.60000000009</v>
      </c>
      <c r="L67" s="104">
        <f>HLOOKUP(B67,[2]Sheet1!C$31:AJ$36,6,FALSE)</f>
        <v>33753023</v>
      </c>
      <c r="M67" s="104">
        <f>HLOOKUP(B67,[2]Sheet1!C$37:AJ$42,6,FALSE)</f>
        <v>806775</v>
      </c>
      <c r="N67" s="128" t="str">
        <f>HLOOKUP(B67,[1]Sheet2!$C$19:$AJ$24,6,FALSE)</f>
        <v>23887.37</v>
      </c>
      <c r="O67" s="129">
        <f>HLOOKUP(B67,[1]Sheet2!$C$25:$AJ$30,6,FALSE)</f>
        <v>1011851</v>
      </c>
      <c r="P67" s="129">
        <f>HLOOKUP(B67,[1]Sheet2!$C$31:$AJ$36,6,FALSE)</f>
        <v>29959340</v>
      </c>
    </row>
    <row r="68" spans="1:16">
      <c r="A68" s="103">
        <v>14</v>
      </c>
      <c r="B68" s="103" t="s">
        <v>196</v>
      </c>
      <c r="C68" s="103">
        <v>2011</v>
      </c>
      <c r="D68" s="103">
        <f>HLOOKUP(B68,[1]Sheet2!$C$7:$AJ$12,2,FALSE)</f>
        <v>105</v>
      </c>
      <c r="E68" s="103">
        <f>HLOOKUP(B68,[1]Sheet2!$C$1:$AJ$6,2,FALSE)</f>
        <v>349</v>
      </c>
      <c r="F68" s="103">
        <f>HLOOKUP(B68,[1]Sheet2!$C$13:$AJ$18,2,FALSE)</f>
        <v>1576</v>
      </c>
      <c r="G68" s="104">
        <f>HLOOKUP(B68,[2]Sheet1!C$1:AJ$6,2,FALSE)</f>
        <v>2030</v>
      </c>
      <c r="H68" s="104">
        <f>HLOOKUP(B68,[2]Sheet1!C$7:AJ$12,2,FALSE)</f>
        <v>1869770</v>
      </c>
      <c r="I68" s="104">
        <f>HLOOKUP(B68,[2]Sheet1!C$13:AJ$18,2,FALSE)</f>
        <v>22416</v>
      </c>
      <c r="J68" s="104">
        <f>HLOOKUP(B68,[2]Sheet1!C$19:AJ$24,2,FALSE)</f>
        <v>625043</v>
      </c>
      <c r="K68" s="104">
        <f>HLOOKUP(B68,[2]Sheet1!C$25:AJ$30,2,FALSE)</f>
        <v>2407</v>
      </c>
      <c r="L68" s="104">
        <f>HLOOKUP(B68,[2]Sheet1!C$31:AJ$36,2,FALSE)</f>
        <v>3510000</v>
      </c>
      <c r="M68" s="104">
        <f>HLOOKUP(B68,[2]Sheet1!C$37:AJ$42,2,FALSE)</f>
        <v>68050</v>
      </c>
      <c r="N68" s="128" t="str">
        <f>HLOOKUP(B68,[1]Sheet2!$C$19:$AJ$24,2,FALSE)</f>
        <v>19387.45</v>
      </c>
      <c r="O68" s="129">
        <f>HLOOKUP(B68,[1]Sheet2!$C$25:$AJ$30,3,FALSE)</f>
        <v>77248</v>
      </c>
      <c r="P68" s="129">
        <f>HLOOKUP(B68,[1]Sheet2!$C$31:$AJ$36,2,FALSE)</f>
        <v>20333340</v>
      </c>
    </row>
    <row r="69" spans="1:16">
      <c r="A69" s="103">
        <v>14</v>
      </c>
      <c r="B69" s="103" t="s">
        <v>196</v>
      </c>
      <c r="C69" s="103">
        <v>2012</v>
      </c>
      <c r="D69" s="103">
        <f>HLOOKUP(B69,[1]Sheet2!$C$7:$AJ$12,3,FALSE)</f>
        <v>205</v>
      </c>
      <c r="E69" s="103">
        <f>HLOOKUP(B69,[1]Sheet2!$C$1:$AJ$6,3,FALSE)</f>
        <v>350</v>
      </c>
      <c r="F69" s="103">
        <f>HLOOKUP(B69,[1]Sheet2!$C$13:$AJ$18,3,FALSE)</f>
        <v>1576</v>
      </c>
      <c r="G69" s="104">
        <f>HLOOKUP(B69,[2]Sheet1!C$1:AJ$6,3,FALSE)</f>
        <v>2131</v>
      </c>
      <c r="H69" s="104">
        <f>HLOOKUP(B69,[2]Sheet1!C$7:AJ$12,3,FALSE)</f>
        <v>2043750</v>
      </c>
      <c r="I69" s="104">
        <f>HLOOKUP(B69,[2]Sheet1!C$13:AJ$18,3,FALSE)</f>
        <v>23699</v>
      </c>
      <c r="J69" s="104">
        <f>HLOOKUP(B69,[2]Sheet1!C$19:AJ$24,3,FALSE)</f>
        <v>700296</v>
      </c>
      <c r="K69" s="104">
        <f>HLOOKUP(B69,[2]Sheet1!C$25:AJ$30,3,FALSE)</f>
        <v>84939.199999999997</v>
      </c>
      <c r="L69" s="104">
        <f>HLOOKUP(B69,[2]Sheet1!C$31:AJ$36,3,FALSE)</f>
        <v>3552500</v>
      </c>
      <c r="M69" s="104">
        <f>HLOOKUP(B69,[2]Sheet1!C$37:AJ$42,3,FALSE)</f>
        <v>71702</v>
      </c>
      <c r="N69" s="128" t="str">
        <f>HLOOKUP(B69,[1]Sheet2!$C$19:$AJ$24,3,FALSE)</f>
        <v>20183.88</v>
      </c>
      <c r="O69" s="129">
        <f>HLOOKUP(B69,[1]Sheet2!$C$25:$AJ$30,2,FALSE)</f>
        <v>71370</v>
      </c>
      <c r="P69" s="129">
        <f>HLOOKUP(B69,[1]Sheet2!$C$31:$AJ$36,3,FALSE)</f>
        <v>21744880</v>
      </c>
    </row>
    <row r="70" spans="1:16">
      <c r="A70" s="103">
        <v>14</v>
      </c>
      <c r="B70" s="103" t="s">
        <v>196</v>
      </c>
      <c r="C70" s="103">
        <v>2013</v>
      </c>
      <c r="D70" s="103">
        <f>HLOOKUP(B70,[1]Sheet2!$C$7:$AJ$12,4,FALSE)</f>
        <v>205</v>
      </c>
      <c r="E70" s="103">
        <f>HLOOKUP(B70,[1]Sheet2!$C$1:$AJ$6,4,FALSE)</f>
        <v>350</v>
      </c>
      <c r="F70" s="103">
        <f>HLOOKUP(B70,[1]Sheet2!$C$13:$AJ$18,4,FALSE)</f>
        <v>1437</v>
      </c>
      <c r="G70" s="104">
        <f>HLOOKUP(B70,[2]Sheet1!C$1:AJ$6,4,FALSE)</f>
        <v>1992</v>
      </c>
      <c r="H70" s="104">
        <f>HLOOKUP(B70,[2]Sheet1!C$7:AJ$12,4,FALSE)</f>
        <v>2205790</v>
      </c>
      <c r="I70" s="104">
        <f>HLOOKUP(B70,[2]Sheet1!C$13:AJ$18,4,FALSE)</f>
        <v>20870</v>
      </c>
      <c r="J70" s="104">
        <f>HLOOKUP(B70,[2]Sheet1!C$19:AJ$24,4,FALSE)</f>
        <v>777409</v>
      </c>
      <c r="K70" s="104">
        <f>HLOOKUP(B70,[2]Sheet1!C$25:AJ$30,4,FALSE)</f>
        <v>29578.499999999996</v>
      </c>
      <c r="L70" s="104">
        <f>HLOOKUP(B70,[2]Sheet1!C$31:AJ$36,4,FALSE)</f>
        <v>3594900</v>
      </c>
      <c r="M70" s="104">
        <f>HLOOKUP(B70,[2]Sheet1!C$37:AJ$42,4,FALSE)</f>
        <v>75627</v>
      </c>
      <c r="N70" s="128" t="str">
        <f>HLOOKUP(B70,[1]Sheet2!$C$19:$AJ$24,4,FALSE)</f>
        <v>21037.70</v>
      </c>
      <c r="O70" s="129">
        <f>HLOOKUP(B70,[1]Sheet2!$C$25:$AJ$30,4,FALSE)</f>
        <v>84925</v>
      </c>
      <c r="P70" s="129">
        <f>HLOOKUP(B70,[1]Sheet2!$C$31:$AJ$36,4,FALSE)</f>
        <v>23623920</v>
      </c>
    </row>
    <row r="71" spans="1:16">
      <c r="A71" s="103">
        <v>14</v>
      </c>
      <c r="B71" s="103" t="s">
        <v>196</v>
      </c>
      <c r="C71" s="103">
        <v>2014</v>
      </c>
      <c r="D71" s="103">
        <f>HLOOKUP(B71,[1]Sheet2!$C$7:$AJ$12,5,FALSE)</f>
        <v>228</v>
      </c>
      <c r="E71" s="103">
        <f>HLOOKUP(B71,[1]Sheet2!$C$1:$AJ$6,5,FALSE)</f>
        <v>350</v>
      </c>
      <c r="F71" s="103">
        <f>HLOOKUP(B71,[1]Sheet2!$C$13:$AJ$18,5,FALSE)</f>
        <v>1438</v>
      </c>
      <c r="G71" s="104">
        <f>HLOOKUP(B71,[2]Sheet1!C$1:AJ$6,5,FALSE)</f>
        <v>2016</v>
      </c>
      <c r="H71" s="104">
        <f>HLOOKUP(B71,[2]Sheet1!C$7:AJ$12,5,FALSE)</f>
        <v>2369600</v>
      </c>
      <c r="I71" s="104">
        <f>HLOOKUP(B71,[2]Sheet1!C$13:AJ$18,5,FALSE)</f>
        <v>25596</v>
      </c>
      <c r="J71" s="104">
        <f>HLOOKUP(B71,[2]Sheet1!C$19:AJ$24,5,FALSE)</f>
        <v>780346</v>
      </c>
      <c r="K71" s="104">
        <f>HLOOKUP(B71,[2]Sheet1!C$25:AJ$30,5,FALSE)</f>
        <v>64891.199999999997</v>
      </c>
      <c r="L71" s="104">
        <f>HLOOKUP(B71,[2]Sheet1!C$31:AJ$36,5,FALSE)</f>
        <v>3637100</v>
      </c>
      <c r="M71" s="104">
        <f>HLOOKUP(B71,[2]Sheet1!C$37:AJ$42,5,FALSE)</f>
        <v>79536</v>
      </c>
      <c r="N71" s="128" t="str">
        <f>HLOOKUP(B71,[1]Sheet2!$C$19:$AJ$24,5,FALSE)</f>
        <v>21867.90</v>
      </c>
      <c r="O71" s="129">
        <f>HLOOKUP(B71,[1]Sheet2!$C$25:$AJ$30,5,FALSE)</f>
        <v>92842</v>
      </c>
      <c r="P71" s="129">
        <f>HLOOKUP(B71,[1]Sheet2!$C$31:$AJ$36,5,FALSE)</f>
        <v>25526400</v>
      </c>
    </row>
    <row r="72" spans="1:16">
      <c r="A72" s="103">
        <v>14</v>
      </c>
      <c r="B72" s="103" t="s">
        <v>196</v>
      </c>
      <c r="C72" s="103">
        <v>2015</v>
      </c>
      <c r="D72" s="103">
        <f>HLOOKUP(B72,[1]Sheet2!$C$7:$AJ$12,6,FALSE)</f>
        <v>228</v>
      </c>
      <c r="E72" s="103">
        <f>HLOOKUP(B72,[1]Sheet2!$C$1:$AJ$6,6,FALSE)</f>
        <v>314</v>
      </c>
      <c r="F72" s="103">
        <f>HLOOKUP(B72,[1]Sheet2!$C$13:$AJ$18,6,FALSE)</f>
        <v>1401</v>
      </c>
      <c r="G72" s="104">
        <f>HLOOKUP(B72,[2]Sheet1!C$1:AJ$6,6,FALSE)</f>
        <v>1943</v>
      </c>
      <c r="H72" s="104">
        <f>HLOOKUP(B72,[2]Sheet1!C$7:AJ$12,6,FALSE)</f>
        <v>2484160</v>
      </c>
      <c r="I72" s="104">
        <f>HLOOKUP(B72,[2]Sheet1!C$13:AJ$18,6,FALSE)</f>
        <v>27299</v>
      </c>
      <c r="J72" s="104">
        <f>HLOOKUP(B72,[2]Sheet1!C$19:AJ$24,6,FALSE)</f>
        <v>928602</v>
      </c>
      <c r="K72" s="104">
        <f>HLOOKUP(B72,[2]Sheet1!C$25:AJ$30,6,FALSE)</f>
        <v>89105.799999999988</v>
      </c>
      <c r="L72" s="104">
        <f>HLOOKUP(B72,[2]Sheet1!C$31:AJ$36,6,FALSE)</f>
        <v>3675768</v>
      </c>
      <c r="M72" s="104">
        <f>HLOOKUP(B72,[2]Sheet1!C$37:AJ$42,6,FALSE)</f>
        <v>83474</v>
      </c>
      <c r="N72" s="128" t="str">
        <f>HLOOKUP(B72,[1]Sheet2!$C$19:$AJ$24,6,FALSE)</f>
        <v>22688.35</v>
      </c>
      <c r="O72" s="129">
        <f>HLOOKUP(B72,[1]Sheet2!$C$25:$AJ$30,6,FALSE)</f>
        <v>101448</v>
      </c>
      <c r="P72" s="129">
        <f>HLOOKUP(B72,[1]Sheet2!$C$31:$AJ$36,6,FALSE)</f>
        <v>27573470</v>
      </c>
    </row>
    <row r="73" spans="1:16">
      <c r="A73" s="103">
        <v>15</v>
      </c>
      <c r="B73" s="103" t="s">
        <v>200</v>
      </c>
      <c r="C73" s="103">
        <v>2011</v>
      </c>
      <c r="D73" s="103">
        <f>HLOOKUP(B73,[1]Sheet2!$C$7:$AJ$12,2,FALSE)</f>
        <v>951</v>
      </c>
      <c r="E73" s="103">
        <f>HLOOKUP(B73,[1]Sheet2!$C$1:$AJ$6,2,FALSE)</f>
        <v>1014</v>
      </c>
      <c r="F73" s="103">
        <f>HLOOKUP(B73,[1]Sheet2!$C$13:$AJ$18,2,FALSE)</f>
        <v>22644</v>
      </c>
      <c r="G73" s="104">
        <f>HLOOKUP(B73,[2]Sheet1!C$1:AJ$6,2,FALSE)</f>
        <v>24609</v>
      </c>
      <c r="H73" s="104">
        <f>HLOOKUP(B73,[2]Sheet1!C$7:AJ$12,2,FALSE)</f>
        <v>24018690</v>
      </c>
      <c r="I73" s="104">
        <f>HLOOKUP(B73,[2]Sheet1!C$13:AJ$18,2,FALSE)</f>
        <v>377577</v>
      </c>
      <c r="J73" s="104">
        <f>HLOOKUP(B73,[2]Sheet1!C$19:AJ$24,2,FALSE)</f>
        <v>486426</v>
      </c>
      <c r="K73" s="104">
        <f>HLOOKUP(B73,[2]Sheet1!C$25:AJ$30,2,FALSE)</f>
        <v>1312039.6000000001</v>
      </c>
      <c r="L73" s="104">
        <f>HLOOKUP(B73,[2]Sheet1!C$31:AJ$36,2,FALSE)</f>
        <v>37840700</v>
      </c>
      <c r="M73" s="104">
        <f>HLOOKUP(B73,[2]Sheet1!C$37:AJ$42,2,FALSE)</f>
        <v>1054402</v>
      </c>
      <c r="N73" s="128" t="str">
        <f>HLOOKUP(B73,[1]Sheet2!$C$19:$AJ$24,2,FALSE)</f>
        <v>27864.26</v>
      </c>
      <c r="O73" s="129">
        <f>HLOOKUP(B73,[1]Sheet2!$C$25:$AJ$30,3,FALSE)</f>
        <v>1248767</v>
      </c>
      <c r="P73" s="129">
        <f>HLOOKUP(B73,[1]Sheet2!$C$31:$AJ$36,2,FALSE)</f>
        <v>29613050</v>
      </c>
    </row>
    <row r="74" spans="1:16">
      <c r="A74" s="103">
        <v>15</v>
      </c>
      <c r="B74" s="103" t="s">
        <v>200</v>
      </c>
      <c r="C74" s="103">
        <v>2012</v>
      </c>
      <c r="D74" s="103">
        <f>HLOOKUP(B74,[1]Sheet2!$C$7:$AJ$12,3,FALSE)</f>
        <v>629</v>
      </c>
      <c r="E74" s="103">
        <f>HLOOKUP(B74,[1]Sheet2!$C$1:$AJ$6,3,FALSE)</f>
        <v>1014</v>
      </c>
      <c r="F74" s="103">
        <f>HLOOKUP(B74,[1]Sheet2!$C$13:$AJ$18,3,FALSE)</f>
        <v>20967</v>
      </c>
      <c r="G74" s="104">
        <f>HLOOKUP(B74,[2]Sheet1!C$1:AJ$6,3,FALSE)</f>
        <v>22610</v>
      </c>
      <c r="H74" s="104">
        <f>HLOOKUP(B74,[2]Sheet1!C$7:AJ$12,3,FALSE)</f>
        <v>26910180</v>
      </c>
      <c r="I74" s="104">
        <f>HLOOKUP(B74,[2]Sheet1!C$13:AJ$18,3,FALSE)</f>
        <v>398568</v>
      </c>
      <c r="J74" s="104">
        <f>HLOOKUP(B74,[2]Sheet1!C$19:AJ$24,3,FALSE)</f>
        <v>498094</v>
      </c>
      <c r="K74" s="104">
        <f>HLOOKUP(B74,[2]Sheet1!C$25:AJ$30,3,FALSE)</f>
        <v>2298776.1999999997</v>
      </c>
      <c r="L74" s="104">
        <f>HLOOKUP(B74,[2]Sheet1!C$31:AJ$36,3,FALSE)</f>
        <v>38106600</v>
      </c>
      <c r="M74" s="104">
        <f>HLOOKUP(B74,[2]Sheet1!C$37:AJ$42,3,FALSE)</f>
        <v>1124465</v>
      </c>
      <c r="N74" s="128" t="str">
        <f>HLOOKUP(B74,[1]Sheet2!$C$19:$AJ$24,3,FALSE)</f>
        <v>29508.40</v>
      </c>
      <c r="O74" s="129">
        <f>HLOOKUP(B74,[1]Sheet2!$C$25:$AJ$30,2,FALSE)</f>
        <v>1120577</v>
      </c>
      <c r="P74" s="129">
        <f>HLOOKUP(B74,[1]Sheet2!$C$31:$AJ$36,3,FALSE)</f>
        <v>32770379.999999996</v>
      </c>
    </row>
    <row r="75" spans="1:16">
      <c r="A75" s="103">
        <v>15</v>
      </c>
      <c r="B75" s="103" t="s">
        <v>200</v>
      </c>
      <c r="C75" s="103">
        <v>2013</v>
      </c>
      <c r="D75" s="103">
        <f>HLOOKUP(B75,[1]Sheet2!$C$7:$AJ$12,4,FALSE)</f>
        <v>630</v>
      </c>
      <c r="E75" s="103">
        <f>HLOOKUP(B75,[1]Sheet2!$C$1:$AJ$6,4,FALSE)</f>
        <v>1045</v>
      </c>
      <c r="F75" s="103">
        <f>HLOOKUP(B75,[1]Sheet2!$C$13:$AJ$18,4,FALSE)</f>
        <v>20990</v>
      </c>
      <c r="G75" s="104">
        <f>HLOOKUP(B75,[2]Sheet1!C$1:AJ$6,4,FALSE)</f>
        <v>22665</v>
      </c>
      <c r="H75" s="104">
        <f>HLOOKUP(B75,[2]Sheet1!C$7:AJ$12,4,FALSE)</f>
        <v>28708110</v>
      </c>
      <c r="I75" s="104">
        <f>HLOOKUP(B75,[2]Sheet1!C$13:AJ$18,4,FALSE)</f>
        <v>435745</v>
      </c>
      <c r="J75" s="104">
        <f>HLOOKUP(B75,[2]Sheet1!C$19:AJ$24,4,FALSE)</f>
        <v>571752</v>
      </c>
      <c r="K75" s="104">
        <f>HLOOKUP(B75,[2]Sheet1!C$25:AJ$30,4,FALSE)</f>
        <v>3396254.0999999996</v>
      </c>
      <c r="L75" s="104">
        <f>HLOOKUP(B75,[2]Sheet1!C$31:AJ$36,4,FALSE)</f>
        <v>38363200</v>
      </c>
      <c r="M75" s="104">
        <f>HLOOKUP(B75,[2]Sheet1!C$37:AJ$42,4,FALSE)</f>
        <v>1192790</v>
      </c>
      <c r="N75" s="128" t="str">
        <f>HLOOKUP(B75,[1]Sheet2!$C$19:$AJ$24,4,FALSE)</f>
        <v>31092.04</v>
      </c>
      <c r="O75" s="129">
        <f>HLOOKUP(B75,[1]Sheet2!$C$25:$AJ$30,4,FALSE)</f>
        <v>1382501</v>
      </c>
      <c r="P75" s="129">
        <f>HLOOKUP(B75,[1]Sheet2!$C$31:$AJ$36,4,FALSE)</f>
        <v>36037180</v>
      </c>
    </row>
    <row r="76" spans="1:16">
      <c r="A76" s="103">
        <v>15</v>
      </c>
      <c r="B76" s="103" t="s">
        <v>200</v>
      </c>
      <c r="C76" s="103">
        <v>2014</v>
      </c>
      <c r="D76" s="103">
        <f>HLOOKUP(B76,[1]Sheet2!$C$7:$AJ$12,5,FALSE)</f>
        <v>734</v>
      </c>
      <c r="E76" s="103">
        <f>HLOOKUP(B76,[1]Sheet2!$C$1:$AJ$6,5,FALSE)</f>
        <v>920</v>
      </c>
      <c r="F76" s="103">
        <f>HLOOKUP(B76,[1]Sheet2!$C$13:$AJ$18,5,FALSE)</f>
        <v>20695</v>
      </c>
      <c r="G76" s="104">
        <f>HLOOKUP(B76,[2]Sheet1!C$1:AJ$6,5,FALSE)</f>
        <v>22349</v>
      </c>
      <c r="H76" s="104">
        <f>HLOOKUP(B76,[2]Sheet1!C$7:AJ$12,5,FALSE)</f>
        <v>30523980</v>
      </c>
      <c r="I76" s="104">
        <f>HLOOKUP(B76,[2]Sheet1!C$13:AJ$18,5,FALSE)</f>
        <v>452749</v>
      </c>
      <c r="J76" s="104">
        <f>HLOOKUP(B76,[2]Sheet1!C$19:AJ$24,5,FALSE)</f>
        <v>659839</v>
      </c>
      <c r="K76" s="104">
        <f>HLOOKUP(B76,[2]Sheet1!C$25:AJ$30,5,FALSE)</f>
        <v>1802505.9</v>
      </c>
      <c r="L76" s="104">
        <f>HLOOKUP(B76,[2]Sheet1!C$31:AJ$36,5,FALSE)</f>
        <v>38610200</v>
      </c>
      <c r="M76" s="104">
        <f>HLOOKUP(B76,[2]Sheet1!C$37:AJ$42,5,FALSE)</f>
        <v>1262684</v>
      </c>
      <c r="N76" s="128" t="str">
        <f>HLOOKUP(B76,[1]Sheet2!$C$19:$AJ$24,5,FALSE)</f>
        <v>32703.39</v>
      </c>
      <c r="O76" s="129">
        <f>HLOOKUP(B76,[1]Sheet2!$C$25:$AJ$30,5,FALSE)</f>
        <v>1537948</v>
      </c>
      <c r="P76" s="129">
        <f>HLOOKUP(B76,[1]Sheet2!$C$31:$AJ$36,5,FALSE)</f>
        <v>39832680</v>
      </c>
    </row>
    <row r="77" spans="1:16">
      <c r="A77" s="103">
        <v>15</v>
      </c>
      <c r="B77" s="103" t="s">
        <v>200</v>
      </c>
      <c r="C77" s="103">
        <v>2015</v>
      </c>
      <c r="D77" s="103">
        <f>HLOOKUP(B77,[1]Sheet2!$C$7:$AJ$12,6,FALSE)</f>
        <v>734</v>
      </c>
      <c r="E77" s="103">
        <f>HLOOKUP(B77,[1]Sheet2!$C$1:$AJ$6,6,FALSE)</f>
        <v>742</v>
      </c>
      <c r="F77" s="103">
        <f>HLOOKUP(B77,[1]Sheet2!$C$13:$AJ$18,6,FALSE)</f>
        <v>16269</v>
      </c>
      <c r="G77" s="104">
        <f>HLOOKUP(B77,[2]Sheet1!C$1:AJ$6,6,FALSE)</f>
        <v>17745</v>
      </c>
      <c r="H77" s="104">
        <f>HLOOKUP(B77,[2]Sheet1!C$7:AJ$12,6,FALSE)</f>
        <v>30824810</v>
      </c>
      <c r="I77" s="104">
        <f>HLOOKUP(B77,[2]Sheet1!C$13:AJ$18,6,FALSE)</f>
        <v>634826</v>
      </c>
      <c r="J77" s="104">
        <f>HLOOKUP(B77,[2]Sheet1!C$19:AJ$24,6,FALSE)</f>
        <v>830472</v>
      </c>
      <c r="K77" s="104">
        <f>HLOOKUP(B77,[2]Sheet1!C$25:AJ$30,6,FALSE)</f>
        <v>2593377.3000000003</v>
      </c>
      <c r="L77" s="104">
        <f>HLOOKUP(B77,[2]Sheet1!C$31:AJ$36,6,FALSE)</f>
        <v>38828061</v>
      </c>
      <c r="M77" s="104">
        <f>HLOOKUP(B77,[2]Sheet1!C$37:AJ$42,6,FALSE)</f>
        <v>1331395</v>
      </c>
      <c r="N77" s="128" t="str">
        <f>HLOOKUP(B77,[1]Sheet2!$C$19:$AJ$24,6,FALSE)</f>
        <v>34272.29</v>
      </c>
      <c r="O77" s="129">
        <f>HLOOKUP(B77,[1]Sheet2!$C$25:$AJ$30,6,FALSE)</f>
        <v>1692903</v>
      </c>
      <c r="P77" s="129">
        <f>HLOOKUP(B77,[1]Sheet2!$C$31:$AJ$36,6,FALSE)</f>
        <v>43578100</v>
      </c>
    </row>
    <row r="78" spans="1:16">
      <c r="A78" s="103">
        <v>16</v>
      </c>
      <c r="B78" s="103" t="s">
        <v>15</v>
      </c>
      <c r="C78" s="103">
        <v>2011</v>
      </c>
      <c r="D78" s="103">
        <f>HLOOKUP(B78,[1]Sheet2!$C$7:$AJ$12,2,FALSE)</f>
        <v>153</v>
      </c>
      <c r="E78" s="103">
        <f>HLOOKUP(B78,[1]Sheet2!$C$1:$AJ$6,2,FALSE)</f>
        <v>452</v>
      </c>
      <c r="F78" s="103">
        <f>HLOOKUP(B78,[1]Sheet2!$C$13:$AJ$18,2,FALSE)</f>
        <v>2676</v>
      </c>
      <c r="G78" s="104">
        <f>HLOOKUP(B78,[2]Sheet1!C$1:AJ$6,2,FALSE)</f>
        <v>3281</v>
      </c>
      <c r="H78" s="104">
        <f>HLOOKUP(B78,[2]Sheet1!C$7:AJ$12,2,FALSE)</f>
        <v>7955540</v>
      </c>
      <c r="I78" s="104">
        <f>HLOOKUP(B78,[2]Sheet1!C$13:AJ$18,2,FALSE)</f>
        <v>152087</v>
      </c>
      <c r="J78" s="104">
        <f>HLOOKUP(B78,[2]Sheet1!C$19:AJ$24,2,FALSE)</f>
        <v>693987</v>
      </c>
      <c r="K78" s="104">
        <f>HLOOKUP(B78,[2]Sheet1!C$25:AJ$30,2,FALSE)</f>
        <v>2171692</v>
      </c>
      <c r="L78" s="104">
        <f>HLOOKUP(B78,[2]Sheet1!C$31:AJ$36,2,FALSE)</f>
        <v>10943800</v>
      </c>
      <c r="M78" s="104">
        <f>HLOOKUP(B78,[2]Sheet1!C$37:AJ$42,2,FALSE)</f>
        <v>290546</v>
      </c>
      <c r="N78" s="128" t="str">
        <f>HLOOKUP(B78,[1]Sheet2!$C$19:$AJ$24,2,FALSE)</f>
        <v>26548.94</v>
      </c>
      <c r="O78" s="129">
        <f>HLOOKUP(B78,[1]Sheet2!$C$25:$AJ$30,3,FALSE)</f>
        <v>338225</v>
      </c>
      <c r="P78" s="129">
        <f>HLOOKUP(B78,[1]Sheet2!$C$31:$AJ$36,2,FALSE)</f>
        <v>27977010</v>
      </c>
    </row>
    <row r="79" spans="1:16">
      <c r="A79" s="103">
        <v>16</v>
      </c>
      <c r="B79" s="103" t="s">
        <v>15</v>
      </c>
      <c r="C79" s="103">
        <v>2012</v>
      </c>
      <c r="D79" s="103">
        <f>HLOOKUP(B79,[1]Sheet2!$C$7:$AJ$12,3,FALSE)</f>
        <v>183</v>
      </c>
      <c r="E79" s="103">
        <f>HLOOKUP(B79,[1]Sheet2!$C$1:$AJ$6,3,FALSE)</f>
        <v>452</v>
      </c>
      <c r="F79" s="103">
        <f>HLOOKUP(B79,[1]Sheet2!$C$13:$AJ$18,3,FALSE)</f>
        <v>2702</v>
      </c>
      <c r="G79" s="104">
        <f>HLOOKUP(B79,[2]Sheet1!C$1:AJ$6,3,FALSE)</f>
        <v>3337</v>
      </c>
      <c r="H79" s="104">
        <f>HLOOKUP(B79,[2]Sheet1!C$7:AJ$12,3,FALSE)</f>
        <v>8457800</v>
      </c>
      <c r="I79" s="104">
        <f>HLOOKUP(B79,[2]Sheet1!C$13:AJ$18,3,FALSE)</f>
        <v>151949</v>
      </c>
      <c r="J79" s="104">
        <f>HLOOKUP(B79,[2]Sheet1!C$19:AJ$24,3,FALSE)</f>
        <v>719447</v>
      </c>
      <c r="K79" s="104">
        <f>HLOOKUP(B79,[2]Sheet1!C$25:AJ$30,3,FALSE)</f>
        <v>2716263.7</v>
      </c>
      <c r="L79" s="104">
        <f>HLOOKUP(B79,[2]Sheet1!C$31:AJ$36,3,FALSE)</f>
        <v>11198600</v>
      </c>
      <c r="M79" s="104">
        <f>HLOOKUP(B79,[2]Sheet1!C$37:AJ$42,3,FALSE)</f>
        <v>310386</v>
      </c>
      <c r="N79" s="128" t="str">
        <f>HLOOKUP(B79,[1]Sheet2!$C$19:$AJ$24,3,FALSE)</f>
        <v>27716.47</v>
      </c>
      <c r="O79" s="129">
        <f>HLOOKUP(B79,[1]Sheet2!$C$25:$AJ$30,2,FALSE)</f>
        <v>306174</v>
      </c>
      <c r="P79" s="129">
        <f>HLOOKUP(B79,[1]Sheet2!$C$31:$AJ$36,3,FALSE)</f>
        <v>30202440</v>
      </c>
    </row>
    <row r="80" spans="1:16">
      <c r="A80" s="103">
        <v>16</v>
      </c>
      <c r="B80" s="103" t="s">
        <v>15</v>
      </c>
      <c r="C80" s="103">
        <v>2013</v>
      </c>
      <c r="D80" s="103">
        <f>HLOOKUP(B80,[1]Sheet2!$C$7:$AJ$12,4,FALSE)</f>
        <v>183</v>
      </c>
      <c r="E80" s="103">
        <f>HLOOKUP(B80,[1]Sheet2!$C$1:$AJ$6,4,FALSE)</f>
        <v>466</v>
      </c>
      <c r="F80" s="103">
        <f>HLOOKUP(B80,[1]Sheet2!$C$13:$AJ$18,4,FALSE)</f>
        <v>2880</v>
      </c>
      <c r="G80" s="104">
        <f>HLOOKUP(B80,[2]Sheet1!C$1:AJ$6,4,FALSE)</f>
        <v>3529</v>
      </c>
      <c r="H80" s="104">
        <f>HLOOKUP(B80,[2]Sheet1!C$7:AJ$12,4,FALSE)</f>
        <v>9750370</v>
      </c>
      <c r="I80" s="104">
        <f>HLOOKUP(B80,[2]Sheet1!C$13:AJ$18,4,FALSE)</f>
        <v>306305</v>
      </c>
      <c r="J80" s="104">
        <f>HLOOKUP(B80,[2]Sheet1!C$19:AJ$24,4,FALSE)</f>
        <v>799876</v>
      </c>
      <c r="K80" s="104">
        <f>HLOOKUP(B80,[2]Sheet1!C$25:AJ$30,4,FALSE)</f>
        <v>3720210.3</v>
      </c>
      <c r="L80" s="104">
        <f>HLOOKUP(B80,[2]Sheet1!C$31:AJ$36,4,FALSE)</f>
        <v>11452500</v>
      </c>
      <c r="M80" s="104">
        <f>HLOOKUP(B80,[2]Sheet1!C$37:AJ$42,4,FALSE)</f>
        <v>331099</v>
      </c>
      <c r="N80" s="128" t="str">
        <f>HLOOKUP(B80,[1]Sheet2!$C$19:$AJ$24,4,FALSE)</f>
        <v>28910.66</v>
      </c>
      <c r="O80" s="129">
        <f>HLOOKUP(B80,[1]Sheet2!$C$25:$AJ$30,4,FALSE)</f>
        <v>377836</v>
      </c>
      <c r="P80" s="129">
        <f>HLOOKUP(B80,[1]Sheet2!$C$31:$AJ$36,4,FALSE)</f>
        <v>32991610</v>
      </c>
    </row>
    <row r="81" spans="1:16">
      <c r="A81" s="103">
        <v>16</v>
      </c>
      <c r="B81" s="103" t="s">
        <v>15</v>
      </c>
      <c r="C81" s="103">
        <v>2014</v>
      </c>
      <c r="D81" s="103">
        <f>HLOOKUP(B81,[1]Sheet2!$C$7:$AJ$12,5,FALSE)</f>
        <v>217</v>
      </c>
      <c r="E81" s="103">
        <f>HLOOKUP(B81,[1]Sheet2!$C$1:$AJ$6,5,FALSE)</f>
        <v>447</v>
      </c>
      <c r="F81" s="103">
        <f>HLOOKUP(B81,[1]Sheet2!$C$13:$AJ$18,5,FALSE)</f>
        <v>2885</v>
      </c>
      <c r="G81" s="104">
        <f>HLOOKUP(B81,[2]Sheet1!C$1:AJ$6,5,FALSE)</f>
        <v>3549</v>
      </c>
      <c r="H81" s="104">
        <f>HLOOKUP(B81,[2]Sheet1!C$7:AJ$12,5,FALSE)</f>
        <v>8562970</v>
      </c>
      <c r="I81" s="104">
        <f>HLOOKUP(B81,[2]Sheet1!C$13:AJ$18,5,FALSE)</f>
        <v>196970</v>
      </c>
      <c r="J81" s="104">
        <f>HLOOKUP(B81,[2]Sheet1!C$19:AJ$24,5,FALSE)</f>
        <v>900764</v>
      </c>
      <c r="K81" s="104">
        <f>HLOOKUP(B81,[2]Sheet1!C$25:AJ$30,5,FALSE)</f>
        <v>2034627.1</v>
      </c>
      <c r="L81" s="104">
        <f>HLOOKUP(B81,[2]Sheet1!C$31:AJ$36,5,FALSE)</f>
        <v>11704900</v>
      </c>
      <c r="M81" s="104">
        <f>HLOOKUP(B81,[2]Sheet1!C$37:AJ$42,5,FALSE)</f>
        <v>349351</v>
      </c>
      <c r="N81" s="128" t="str">
        <f>HLOOKUP(B81,[1]Sheet2!$C$19:$AJ$24,5,FALSE)</f>
        <v>29846.64</v>
      </c>
      <c r="O81" s="129">
        <f>HLOOKUP(B81,[1]Sheet2!$C$25:$AJ$30,5,FALSE)</f>
        <v>428740</v>
      </c>
      <c r="P81" s="129">
        <f>HLOOKUP(B81,[1]Sheet2!$C$31:$AJ$36,5,FALSE)</f>
        <v>36629180</v>
      </c>
    </row>
    <row r="82" spans="1:16">
      <c r="A82" s="103">
        <v>16</v>
      </c>
      <c r="B82" s="103" t="s">
        <v>15</v>
      </c>
      <c r="C82" s="103">
        <v>2015</v>
      </c>
      <c r="D82" s="103">
        <f>HLOOKUP(B82,[1]Sheet2!$C$7:$AJ$12,6,FALSE)</f>
        <v>217</v>
      </c>
      <c r="E82" s="103">
        <f>HLOOKUP(B82,[1]Sheet2!$C$1:$AJ$6,6,FALSE)</f>
        <v>384</v>
      </c>
      <c r="F82" s="103">
        <f>HLOOKUP(B82,[1]Sheet2!$C$13:$AJ$18,6,FALSE)</f>
        <v>3090</v>
      </c>
      <c r="G82" s="104">
        <f>HLOOKUP(B82,[2]Sheet1!C$1:AJ$6,6,FALSE)</f>
        <v>3691</v>
      </c>
      <c r="H82" s="104">
        <f>HLOOKUP(B82,[2]Sheet1!C$7:AJ$12,6,FALSE)</f>
        <v>8575100</v>
      </c>
      <c r="I82" s="104">
        <f>HLOOKUP(B82,[2]Sheet1!C$13:AJ$18,6,FALSE)</f>
        <v>228983</v>
      </c>
      <c r="J82" s="104">
        <f>HLOOKUP(B82,[2]Sheet1!C$19:AJ$24,6,FALSE)</f>
        <v>1032346</v>
      </c>
      <c r="K82" s="104">
        <f>HLOOKUP(B82,[2]Sheet1!C$25:AJ$30,6,FALSE)</f>
        <v>2541968.5</v>
      </c>
      <c r="L82" s="104">
        <f>HLOOKUP(B82,[2]Sheet1!C$31:AJ$36,6,FALSE)</f>
        <v>11934373</v>
      </c>
      <c r="M82" s="104">
        <f>HLOOKUP(B82,[2]Sheet1!C$37:AJ$42,6,FALSE)</f>
        <v>368217</v>
      </c>
      <c r="N82" s="128" t="str">
        <f>HLOOKUP(B82,[1]Sheet2!$C$19:$AJ$24,6,FALSE)</f>
        <v>30799.59</v>
      </c>
      <c r="O82" s="129">
        <f>HLOOKUP(B82,[1]Sheet2!$C$25:$AJ$30,6,FALSE)</f>
        <v>478544</v>
      </c>
      <c r="P82" s="129">
        <f>HLOOKUP(B82,[1]Sheet2!$C$31:$AJ$36,6,FALSE)</f>
        <v>40027960</v>
      </c>
    </row>
    <row r="83" spans="1:16">
      <c r="A83" s="103">
        <v>17</v>
      </c>
      <c r="B83" s="103" t="s">
        <v>16</v>
      </c>
      <c r="C83" s="103">
        <v>2011</v>
      </c>
      <c r="D83" s="103">
        <f>HLOOKUP(B83,[1]Sheet2!$C$7:$AJ$12,2,FALSE)</f>
        <v>488</v>
      </c>
      <c r="E83" s="103">
        <f>HLOOKUP(B83,[1]Sheet2!$C$1:$AJ$6,2,FALSE)</f>
        <v>447</v>
      </c>
      <c r="F83" s="103">
        <f>HLOOKUP(B83,[1]Sheet2!$C$13:$AJ$18,2,FALSE)</f>
        <v>2171</v>
      </c>
      <c r="G83" s="104">
        <f>HLOOKUP(B83,[2]Sheet1!C$1:AJ$6,2,FALSE)</f>
        <v>3106</v>
      </c>
      <c r="H83" s="104">
        <f>HLOOKUP(B83,[2]Sheet1!C$7:AJ$12,2,FALSE)</f>
        <v>3223940</v>
      </c>
      <c r="I83" s="104">
        <f>HLOOKUP(B83,[2]Sheet1!C$13:AJ$18,2,FALSE)</f>
        <v>104204</v>
      </c>
      <c r="J83" s="104">
        <f>HLOOKUP(B83,[2]Sheet1!C$19:AJ$24,2,FALSE)</f>
        <v>785622</v>
      </c>
      <c r="K83" s="104">
        <f>HLOOKUP(B83,[2]Sheet1!C$25:AJ$30,2,FALSE)</f>
        <v>482085</v>
      </c>
      <c r="L83" s="104">
        <f>HLOOKUP(B83,[2]Sheet1!C$31:AJ$36,2,FALSE)</f>
        <v>3957600</v>
      </c>
      <c r="M83" s="104">
        <f>HLOOKUP(B83,[2]Sheet1!C$37:AJ$42,2,FALSE)</f>
        <v>99992</v>
      </c>
      <c r="N83" s="128" t="str">
        <f>HLOOKUP(B83,[1]Sheet2!$C$19:$AJ$24,2,FALSE)</f>
        <v>25265.96</v>
      </c>
      <c r="O83" s="129">
        <f>HLOOKUP(B83,[1]Sheet2!$C$25:$AJ$30,3,FALSE)</f>
        <v>117987</v>
      </c>
      <c r="P83" s="129">
        <f>HLOOKUP(B83,[1]Sheet2!$C$31:$AJ$36,2,FALSE)</f>
        <v>26433490</v>
      </c>
    </row>
    <row r="84" spans="1:16">
      <c r="A84" s="103">
        <v>17</v>
      </c>
      <c r="B84" s="103" t="s">
        <v>16</v>
      </c>
      <c r="C84" s="103">
        <v>2012</v>
      </c>
      <c r="D84" s="103">
        <f>HLOOKUP(B84,[1]Sheet2!$C$7:$AJ$12,3,FALSE)</f>
        <v>449</v>
      </c>
      <c r="E84" s="103">
        <f>HLOOKUP(B84,[1]Sheet2!$C$1:$AJ$6,3,FALSE)</f>
        <v>447</v>
      </c>
      <c r="F84" s="103">
        <f>HLOOKUP(B84,[1]Sheet2!$C$13:$AJ$18,3,FALSE)</f>
        <v>2197</v>
      </c>
      <c r="G84" s="104">
        <f>HLOOKUP(B84,[2]Sheet1!C$1:AJ$6,3,FALSE)</f>
        <v>3093</v>
      </c>
      <c r="H84" s="104">
        <f>HLOOKUP(B84,[2]Sheet1!C$7:AJ$12,3,FALSE)</f>
        <v>3546600</v>
      </c>
      <c r="I84" s="104">
        <f>HLOOKUP(B84,[2]Sheet1!C$13:AJ$18,3,FALSE)</f>
        <v>113419</v>
      </c>
      <c r="J84" s="104">
        <f>HLOOKUP(B84,[2]Sheet1!C$19:AJ$24,3,FALSE)</f>
        <v>885942</v>
      </c>
      <c r="K84" s="104">
        <f>HLOOKUP(B84,[2]Sheet1!C$25:AJ$30,3,FALSE)</f>
        <v>482037.8</v>
      </c>
      <c r="L84" s="104">
        <f>HLOOKUP(B84,[2]Sheet1!C$31:AJ$36,3,FALSE)</f>
        <v>4007200</v>
      </c>
      <c r="M84" s="104">
        <f>HLOOKUP(B84,[2]Sheet1!C$37:AJ$42,3,FALSE)</f>
        <v>106951</v>
      </c>
      <c r="N84" s="128" t="str">
        <f>HLOOKUP(B84,[1]Sheet2!$C$19:$AJ$24,3,FALSE)</f>
        <v>26689.58</v>
      </c>
      <c r="O84" s="129">
        <f>HLOOKUP(B84,[1]Sheet2!$C$25:$AJ$30,2,FALSE)</f>
        <v>104612</v>
      </c>
      <c r="P84" s="129">
        <f>HLOOKUP(B84,[1]Sheet2!$C$31:$AJ$36,3,FALSE)</f>
        <v>29443590</v>
      </c>
    </row>
    <row r="85" spans="1:16">
      <c r="A85" s="103">
        <v>17</v>
      </c>
      <c r="B85" s="103" t="s">
        <v>16</v>
      </c>
      <c r="C85" s="103">
        <v>2013</v>
      </c>
      <c r="D85" s="103">
        <f>HLOOKUP(B85,[1]Sheet2!$C$7:$AJ$12,4,FALSE)</f>
        <v>450</v>
      </c>
      <c r="E85" s="103">
        <f>HLOOKUP(B85,[1]Sheet2!$C$1:$AJ$6,4,FALSE)</f>
        <v>459</v>
      </c>
      <c r="F85" s="103">
        <f>HLOOKUP(B85,[1]Sheet2!$C$13:$AJ$18,4,FALSE)</f>
        <v>2231</v>
      </c>
      <c r="G85" s="104">
        <f>HLOOKUP(B85,[2]Sheet1!C$1:AJ$6,4,FALSE)</f>
        <v>3140</v>
      </c>
      <c r="H85" s="104">
        <f>HLOOKUP(B85,[2]Sheet1!C$7:AJ$12,4,FALSE)</f>
        <v>3914320</v>
      </c>
      <c r="I85" s="104">
        <f>HLOOKUP(B85,[2]Sheet1!C$13:AJ$18,4,FALSE)</f>
        <v>145400</v>
      </c>
      <c r="J85" s="104">
        <f>HLOOKUP(B85,[2]Sheet1!C$19:AJ$24,4,FALSE)</f>
        <v>1008900</v>
      </c>
      <c r="K85" s="104">
        <f>HLOOKUP(B85,[2]Sheet1!C$25:AJ$30,4,FALSE)</f>
        <v>390856.1</v>
      </c>
      <c r="L85" s="104">
        <f>HLOOKUP(B85,[2]Sheet1!C$31:AJ$36,4,FALSE)</f>
        <v>4056300</v>
      </c>
      <c r="M85" s="104">
        <f>HLOOKUP(B85,[2]Sheet1!C$37:AJ$42,4,FALSE)</f>
        <v>114104</v>
      </c>
      <c r="N85" s="128" t="str">
        <f>HLOOKUP(B85,[1]Sheet2!$C$19:$AJ$24,4,FALSE)</f>
        <v>28129.67</v>
      </c>
      <c r="O85" s="129">
        <f>HLOOKUP(B85,[1]Sheet2!$C$25:$AJ$30,4,FALSE)</f>
        <v>134408</v>
      </c>
      <c r="P85" s="129">
        <f>HLOOKUP(B85,[1]Sheet2!$C$31:$AJ$36,4,FALSE)</f>
        <v>33135150</v>
      </c>
    </row>
    <row r="86" spans="1:16">
      <c r="A86" s="103">
        <v>17</v>
      </c>
      <c r="B86" s="103" t="s">
        <v>16</v>
      </c>
      <c r="C86" s="103">
        <v>2014</v>
      </c>
      <c r="D86" s="103">
        <f>HLOOKUP(B86,[1]Sheet2!$C$7:$AJ$12,5,FALSE)</f>
        <v>529</v>
      </c>
      <c r="E86" s="103">
        <f>HLOOKUP(B86,[1]Sheet2!$C$1:$AJ$6,5,FALSE)</f>
        <v>447</v>
      </c>
      <c r="F86" s="103">
        <f>HLOOKUP(B86,[1]Sheet2!$C$13:$AJ$18,5,FALSE)</f>
        <v>2259</v>
      </c>
      <c r="G86" s="104">
        <f>HLOOKUP(B86,[2]Sheet1!C$1:AJ$6,5,FALSE)</f>
        <v>3235</v>
      </c>
      <c r="H86" s="104">
        <f>HLOOKUP(B86,[2]Sheet1!C$7:AJ$12,5,FALSE)</f>
        <v>4335030</v>
      </c>
      <c r="I86" s="104">
        <f>HLOOKUP(B86,[2]Sheet1!C$13:AJ$18,5,FALSE)</f>
        <v>151144</v>
      </c>
      <c r="J86" s="104">
        <f>HLOOKUP(B86,[2]Sheet1!C$19:AJ$24,5,FALSE)</f>
        <v>1077879</v>
      </c>
      <c r="K86" s="104">
        <f>HLOOKUP(B86,[2]Sheet1!C$25:AJ$30,5,FALSE)</f>
        <v>427163.3</v>
      </c>
      <c r="L86" s="104">
        <f>HLOOKUP(B86,[2]Sheet1!C$31:AJ$36,5,FALSE)</f>
        <v>4104899.9999999995</v>
      </c>
      <c r="M86" s="104">
        <f>HLOOKUP(B86,[2]Sheet1!C$37:AJ$42,5,FALSE)</f>
        <v>121788</v>
      </c>
      <c r="N86" s="128" t="str">
        <f>HLOOKUP(B86,[1]Sheet2!$C$19:$AJ$24,5,FALSE)</f>
        <v>29668.90</v>
      </c>
      <c r="O86" s="129">
        <f>HLOOKUP(B86,[1]Sheet2!$C$25:$AJ$30,5,FALSE)</f>
        <v>156396</v>
      </c>
      <c r="P86" s="129">
        <f>HLOOKUP(B86,[1]Sheet2!$C$31:$AJ$36,5,FALSE)</f>
        <v>38099860</v>
      </c>
    </row>
    <row r="87" spans="1:16">
      <c r="A87" s="103">
        <v>17</v>
      </c>
      <c r="B87" s="103" t="s">
        <v>16</v>
      </c>
      <c r="C87" s="103">
        <v>2015</v>
      </c>
      <c r="D87" s="103">
        <f>HLOOKUP(B87,[1]Sheet2!$C$7:$AJ$12,6,FALSE)</f>
        <v>529</v>
      </c>
      <c r="E87" s="103">
        <f>HLOOKUP(B87,[1]Sheet2!$C$1:$AJ$6,6,FALSE)</f>
        <v>386</v>
      </c>
      <c r="F87" s="103">
        <f>HLOOKUP(B87,[1]Sheet2!$C$13:$AJ$18,6,FALSE)</f>
        <v>2311</v>
      </c>
      <c r="G87" s="104">
        <f>HLOOKUP(B87,[2]Sheet1!C$1:AJ$6,6,FALSE)</f>
        <v>3226</v>
      </c>
      <c r="H87" s="104">
        <f>HLOOKUP(B87,[2]Sheet1!C$7:AJ$12,6,FALSE)</f>
        <v>4594180</v>
      </c>
      <c r="I87" s="104">
        <f>HLOOKUP(B87,[2]Sheet1!C$13:AJ$18,6,FALSE)</f>
        <v>111075</v>
      </c>
      <c r="J87" s="104">
        <f>HLOOKUP(B87,[2]Sheet1!C$19:AJ$24,6,FALSE)</f>
        <v>1045145</v>
      </c>
      <c r="K87" s="104">
        <f>HLOOKUP(B87,[2]Sheet1!C$25:AJ$30,6,FALSE)</f>
        <v>495846.69999999995</v>
      </c>
      <c r="L87" s="104">
        <f>HLOOKUP(B87,[2]Sheet1!C$31:AJ$36,6,FALSE)</f>
        <v>4148588</v>
      </c>
      <c r="M87" s="104">
        <f>HLOOKUP(B87,[2]Sheet1!C$37:AJ$42,6,FALSE)</f>
        <v>129131</v>
      </c>
      <c r="N87" s="128" t="str">
        <f>HLOOKUP(B87,[1]Sheet2!$C$19:$AJ$24,6,FALSE)</f>
        <v>31094.58</v>
      </c>
      <c r="O87" s="129">
        <f>HLOOKUP(B87,[1]Sheet2!$C$25:$AJ$30,6,FALSE)</f>
        <v>177156</v>
      </c>
      <c r="P87" s="129">
        <f>HLOOKUP(B87,[1]Sheet2!$C$31:$AJ$36,6,FALSE)</f>
        <v>42659150</v>
      </c>
    </row>
    <row r="88" spans="1:16">
      <c r="A88" s="103">
        <v>18</v>
      </c>
      <c r="B88" s="103" t="s">
        <v>210</v>
      </c>
      <c r="C88" s="103">
        <v>2011</v>
      </c>
      <c r="D88" s="103">
        <f>HLOOKUP(B88,[1]Sheet2!$C$7:$AJ$12,2,FALSE)</f>
        <v>362</v>
      </c>
      <c r="E88" s="103">
        <f>HLOOKUP(B88,[1]Sheet2!$C$1:$AJ$6,2,FALSE)</f>
        <v>933</v>
      </c>
      <c r="F88" s="103">
        <f>HLOOKUP(B88,[1]Sheet2!$C$13:$AJ$18,2,FALSE)</f>
        <v>1785</v>
      </c>
      <c r="G88" s="104">
        <f>HLOOKUP(B88,[2]Sheet1!C$1:AJ$6,2,FALSE)</f>
        <v>3080</v>
      </c>
      <c r="H88" s="104">
        <f>HLOOKUP(B88,[2]Sheet1!C$7:AJ$12,2,FALSE)</f>
        <v>837170</v>
      </c>
      <c r="I88" s="104">
        <f>HLOOKUP(B88,[2]Sheet1!C$13:AJ$18,2,FALSE)</f>
        <v>44270</v>
      </c>
      <c r="J88" s="104">
        <f>HLOOKUP(B88,[2]Sheet1!C$19:AJ$24,2,FALSE)</f>
        <v>444630</v>
      </c>
      <c r="K88" s="104">
        <f>HLOOKUP(B88,[2]Sheet1!C$25:AJ$30,2,FALSE)</f>
        <v>465075.89999999997</v>
      </c>
      <c r="L88" s="104">
        <f>HLOOKUP(B88,[2]Sheet1!C$31:AJ$36,2,FALSE)</f>
        <v>4581600</v>
      </c>
      <c r="M88" s="104">
        <f>HLOOKUP(B88,[2]Sheet1!C$37:AJ$42,2,FALSE)</f>
        <v>67379</v>
      </c>
      <c r="N88" s="128" t="str">
        <f>HLOOKUP(B88,[1]Sheet2!$C$19:$AJ$24,2,FALSE)</f>
        <v>14705.77</v>
      </c>
      <c r="O88" s="129">
        <f>HLOOKUP(B88,[1]Sheet2!$C$25:$AJ$30,3,FALSE)</f>
        <v>69022</v>
      </c>
      <c r="P88" s="129">
        <f>HLOOKUP(B88,[1]Sheet2!$C$31:$AJ$36,2,FALSE)</f>
        <v>14879830</v>
      </c>
    </row>
    <row r="89" spans="1:16">
      <c r="A89" s="103">
        <v>18</v>
      </c>
      <c r="B89" s="103" t="s">
        <v>210</v>
      </c>
      <c r="C89" s="103">
        <v>2012</v>
      </c>
      <c r="D89" s="103">
        <f>HLOOKUP(B89,[1]Sheet2!$C$7:$AJ$12,3,FALSE)</f>
        <v>477</v>
      </c>
      <c r="E89" s="103">
        <f>HLOOKUP(B89,[1]Sheet2!$C$1:$AJ$6,3,FALSE)</f>
        <v>933</v>
      </c>
      <c r="F89" s="103">
        <f>HLOOKUP(B89,[1]Sheet2!$C$13:$AJ$18,3,FALSE)</f>
        <v>1778</v>
      </c>
      <c r="G89" s="104">
        <f>HLOOKUP(B89,[2]Sheet1!C$1:AJ$6,3,FALSE)</f>
        <v>3188</v>
      </c>
      <c r="H89" s="104">
        <f>HLOOKUP(B89,[2]Sheet1!C$7:AJ$12,3,FALSE)</f>
        <v>976390</v>
      </c>
      <c r="I89" s="104">
        <f>HLOOKUP(B89,[2]Sheet1!C$13:AJ$18,3,FALSE)</f>
        <v>46160</v>
      </c>
      <c r="J89" s="104">
        <f>HLOOKUP(B89,[2]Sheet1!C$19:AJ$24,3,FALSE)</f>
        <v>484661</v>
      </c>
      <c r="K89" s="104">
        <f>HLOOKUP(B89,[2]Sheet1!C$25:AJ$30,3,FALSE)</f>
        <v>635790</v>
      </c>
      <c r="L89" s="104">
        <f>HLOOKUP(B89,[2]Sheet1!C$31:AJ$36,3,FALSE)</f>
        <v>4646800</v>
      </c>
      <c r="M89" s="104">
        <f>HLOOKUP(B89,[2]Sheet1!C$37:AJ$42,3,FALSE)</f>
        <v>66341</v>
      </c>
      <c r="N89" s="128" t="str">
        <f>HLOOKUP(B89,[1]Sheet2!$C$19:$AJ$24,3,FALSE)</f>
        <v>14276.69</v>
      </c>
      <c r="O89" s="129">
        <f>HLOOKUP(B89,[1]Sheet2!$C$25:$AJ$30,2,FALSE)</f>
        <v>68177</v>
      </c>
      <c r="P89" s="129">
        <f>HLOOKUP(B89,[1]Sheet2!$C$31:$AJ$36,3,FALSE)</f>
        <v>14853740</v>
      </c>
    </row>
    <row r="90" spans="1:16">
      <c r="A90" s="103">
        <v>18</v>
      </c>
      <c r="B90" s="103" t="s">
        <v>210</v>
      </c>
      <c r="C90" s="103">
        <v>2013</v>
      </c>
      <c r="D90" s="103">
        <f>HLOOKUP(B90,[1]Sheet2!$C$7:$AJ$12,4,FALSE)</f>
        <v>478</v>
      </c>
      <c r="E90" s="103">
        <f>HLOOKUP(B90,[1]Sheet2!$C$1:$AJ$6,4,FALSE)</f>
        <v>960</v>
      </c>
      <c r="F90" s="103">
        <f>HLOOKUP(B90,[1]Sheet2!$C$13:$AJ$18,4,FALSE)</f>
        <v>1783</v>
      </c>
      <c r="G90" s="104">
        <f>HLOOKUP(B90,[2]Sheet1!C$1:AJ$6,4,FALSE)</f>
        <v>3221</v>
      </c>
      <c r="H90" s="104">
        <f>HLOOKUP(B90,[2]Sheet1!C$7:AJ$12,4,FALSE)</f>
        <v>1133333</v>
      </c>
      <c r="I90" s="104">
        <f>HLOOKUP(B90,[2]Sheet1!C$13:AJ$18,4,FALSE)</f>
        <v>48020</v>
      </c>
      <c r="J90" s="104">
        <f>HLOOKUP(B90,[2]Sheet1!C$19:AJ$24,4,FALSE)</f>
        <v>547748</v>
      </c>
      <c r="K90" s="104">
        <f>HLOOKUP(B90,[2]Sheet1!C$25:AJ$30,4,FALSE)</f>
        <v>488164.1</v>
      </c>
      <c r="L90" s="104">
        <f>HLOOKUP(B90,[2]Sheet1!C$31:AJ$36,4,FALSE)</f>
        <v>4710800</v>
      </c>
      <c r="M90" s="104">
        <f>HLOOKUP(B90,[2]Sheet1!C$37:AJ$42,4,FALSE)</f>
        <v>69767</v>
      </c>
      <c r="N90" s="128" t="str">
        <f>HLOOKUP(B90,[1]Sheet2!$C$19:$AJ$24,4,FALSE)</f>
        <v>14809.84</v>
      </c>
      <c r="O90" s="129">
        <f>HLOOKUP(B90,[1]Sheet2!$C$25:$AJ$30,4,FALSE)</f>
        <v>73619</v>
      </c>
      <c r="P90" s="129">
        <f>HLOOKUP(B90,[1]Sheet2!$C$31:$AJ$36,4,FALSE)</f>
        <v>15627570</v>
      </c>
    </row>
    <row r="91" spans="1:16">
      <c r="A91" s="103">
        <v>18</v>
      </c>
      <c r="B91" s="103" t="s">
        <v>210</v>
      </c>
      <c r="C91" s="103">
        <v>2014</v>
      </c>
      <c r="D91" s="103">
        <f>HLOOKUP(B91,[1]Sheet2!$C$7:$AJ$12,5,FALSE)</f>
        <v>707</v>
      </c>
      <c r="E91" s="103">
        <f>HLOOKUP(B91,[1]Sheet2!$C$1:$AJ$6,5,FALSE)</f>
        <v>923</v>
      </c>
      <c r="F91" s="103">
        <f>HLOOKUP(B91,[1]Sheet2!$C$13:$AJ$18,5,FALSE)</f>
        <v>1793</v>
      </c>
      <c r="G91" s="104">
        <f>HLOOKUP(B91,[2]Sheet1!C$1:AJ$6,5,FALSE)</f>
        <v>3423</v>
      </c>
      <c r="H91" s="104">
        <f>HLOOKUP(B91,[2]Sheet1!C$7:AJ$12,5,FALSE)</f>
        <v>1291470</v>
      </c>
      <c r="I91" s="104">
        <f>HLOOKUP(B91,[2]Sheet1!C$13:AJ$18,5,FALSE)</f>
        <v>49918</v>
      </c>
      <c r="J91" s="104">
        <f>HLOOKUP(B91,[2]Sheet1!C$19:AJ$24,5,FALSE)</f>
        <v>636019</v>
      </c>
      <c r="K91" s="104">
        <f>HLOOKUP(B91,[2]Sheet1!C$25:AJ$30,5,FALSE)</f>
        <v>551131.19999999995</v>
      </c>
      <c r="L91" s="104">
        <f>HLOOKUP(B91,[2]Sheet1!C$31:AJ$36,5,FALSE)</f>
        <v>4773800</v>
      </c>
      <c r="M91" s="104">
        <f>HLOOKUP(B91,[2]Sheet1!C$37:AJ$42,5,FALSE)</f>
        <v>73373</v>
      </c>
      <c r="N91" s="128" t="str">
        <f>HLOOKUP(B91,[1]Sheet2!$C$19:$AJ$24,5,FALSE)</f>
        <v>15369.94</v>
      </c>
      <c r="O91" s="129">
        <f>HLOOKUP(B91,[1]Sheet2!$C$25:$AJ$30,5,FALSE)</f>
        <v>81621</v>
      </c>
      <c r="P91" s="129">
        <f>HLOOKUP(B91,[1]Sheet2!$C$31:$AJ$36,5,FALSE)</f>
        <v>17097660</v>
      </c>
    </row>
    <row r="92" spans="1:16">
      <c r="A92" s="103">
        <v>18</v>
      </c>
      <c r="B92" s="103" t="s">
        <v>210</v>
      </c>
      <c r="C92" s="103">
        <v>2015</v>
      </c>
      <c r="D92" s="103">
        <f>HLOOKUP(B92,[1]Sheet2!$C$7:$AJ$12,6,FALSE)</f>
        <v>707</v>
      </c>
      <c r="E92" s="103">
        <f>HLOOKUP(B92,[1]Sheet2!$C$1:$AJ$6,6,FALSE)</f>
        <v>773</v>
      </c>
      <c r="F92" s="103">
        <f>HLOOKUP(B92,[1]Sheet2!$C$13:$AJ$18,6,FALSE)</f>
        <v>1828</v>
      </c>
      <c r="G92" s="104">
        <f>HLOOKUP(B92,[2]Sheet1!C$1:AJ$6,6,FALSE)</f>
        <v>3308</v>
      </c>
      <c r="H92" s="104">
        <f>HLOOKUP(B92,[2]Sheet1!C$7:AJ$12,6,FALSE)</f>
        <v>1402300</v>
      </c>
      <c r="I92" s="104">
        <f>HLOOKUP(B92,[2]Sheet1!C$13:AJ$18,6,FALSE)</f>
        <v>56432</v>
      </c>
      <c r="J92" s="104">
        <f>HLOOKUP(B92,[2]Sheet1!C$19:AJ$24,6,FALSE)</f>
        <v>668499</v>
      </c>
      <c r="K92" s="104">
        <f>HLOOKUP(B92,[2]Sheet1!C$25:AJ$30,6,FALSE)</f>
        <v>699376.7</v>
      </c>
      <c r="L92" s="104">
        <f>HLOOKUP(B92,[2]Sheet1!C$31:AJ$36,6,FALSE)</f>
        <v>4830118</v>
      </c>
      <c r="M92" s="104">
        <f>HLOOKUP(B92,[2]Sheet1!C$37:AJ$42,6,FALSE)</f>
        <v>89345</v>
      </c>
      <c r="N92" s="128" t="str">
        <f>HLOOKUP(B92,[1]Sheet2!$C$19:$AJ$24,6,FALSE)</f>
        <v>18476.51</v>
      </c>
      <c r="O92" s="129">
        <f>HLOOKUP(B92,[1]Sheet2!$C$25:$AJ$30,6,FALSE)</f>
        <v>103865</v>
      </c>
      <c r="P92" s="129">
        <f>HLOOKUP(B92,[1]Sheet2!$C$31:$AJ$36,6,FALSE)</f>
        <v>21479400</v>
      </c>
    </row>
    <row r="93" spans="1:16">
      <c r="A93" s="103">
        <v>19</v>
      </c>
      <c r="B93" s="103" t="s">
        <v>214</v>
      </c>
      <c r="C93" s="103">
        <v>2011</v>
      </c>
      <c r="D93" s="103">
        <f>HLOOKUP(B93,[1]Sheet2!$C$7:$AJ$12,2,FALSE)</f>
        <v>563</v>
      </c>
      <c r="E93" s="103">
        <f>HLOOKUP(B93,[1]Sheet2!$C$1:$AJ$6,2,FALSE)</f>
        <v>881</v>
      </c>
      <c r="F93" s="103">
        <f>HLOOKUP(B93,[1]Sheet2!$C$13:$AJ$18,2,FALSE)</f>
        <v>5855</v>
      </c>
      <c r="G93" s="104">
        <f>HLOOKUP(B93,[2]Sheet1!C$1:AJ$6,2,FALSE)</f>
        <v>7299</v>
      </c>
      <c r="H93" s="104">
        <f>HLOOKUP(B93,[2]Sheet1!C$7:AJ$12,2,FALSE)</f>
        <v>486910</v>
      </c>
      <c r="I93" s="104">
        <f>HLOOKUP(B93,[2]Sheet1!C$13:AJ$18,2,FALSE)</f>
        <v>22914</v>
      </c>
      <c r="J93" s="104">
        <f>HLOOKUP(B93,[2]Sheet1!C$19:AJ$24,2,FALSE)</f>
        <v>384025</v>
      </c>
      <c r="K93" s="104">
        <f>HLOOKUP(B93,[2]Sheet1!C$25:AJ$30,2,FALSE)</f>
        <v>5491.6</v>
      </c>
      <c r="L93" s="104">
        <f>HLOOKUP(B93,[2]Sheet1!C$31:AJ$36,2,FALSE)</f>
        <v>4788600</v>
      </c>
      <c r="M93" s="104">
        <f>HLOOKUP(B93,[2]Sheet1!C$37:AJ$42,2,FALSE)</f>
        <v>46334</v>
      </c>
      <c r="N93" s="128" t="str">
        <f>HLOOKUP(B93,[1]Sheet2!$C$19:$AJ$24,2,FALSE)</f>
        <v>9675.89</v>
      </c>
      <c r="O93" s="129">
        <f>HLOOKUP(B93,[1]Sheet2!$C$25:$AJ$30,3,FALSE)</f>
        <v>54893</v>
      </c>
      <c r="P93" s="129">
        <f>HLOOKUP(B93,[1]Sheet2!$C$31:$AJ$36,2,FALSE)</f>
        <v>10194010</v>
      </c>
    </row>
    <row r="94" spans="1:16">
      <c r="A94" s="103">
        <v>19</v>
      </c>
      <c r="B94" s="103" t="s">
        <v>214</v>
      </c>
      <c r="C94" s="103">
        <v>2012</v>
      </c>
      <c r="D94" s="103">
        <f>HLOOKUP(B94,[1]Sheet2!$C$7:$AJ$12,3,FALSE)</f>
        <v>896</v>
      </c>
      <c r="E94" s="103">
        <f>HLOOKUP(B94,[1]Sheet2!$C$1:$AJ$6,3,FALSE)</f>
        <v>882</v>
      </c>
      <c r="F94" s="103">
        <f>HLOOKUP(B94,[1]Sheet2!$C$13:$AJ$18,3,FALSE)</f>
        <v>6142</v>
      </c>
      <c r="G94" s="104">
        <f>HLOOKUP(B94,[2]Sheet1!C$1:AJ$6,3,FALSE)</f>
        <v>7920</v>
      </c>
      <c r="H94" s="104">
        <f>HLOOKUP(B94,[2]Sheet1!C$7:AJ$12,3,FALSE)</f>
        <v>567320</v>
      </c>
      <c r="I94" s="104">
        <f>HLOOKUP(B94,[2]Sheet1!C$13:AJ$18,3,FALSE)</f>
        <v>25353</v>
      </c>
      <c r="J94" s="104">
        <f>HLOOKUP(B94,[2]Sheet1!C$19:AJ$24,3,FALSE)</f>
        <v>397111</v>
      </c>
      <c r="K94" s="104">
        <f>HLOOKUP(B94,[2]Sheet1!C$25:AJ$30,3,FALSE)</f>
        <v>8723.7000000000007</v>
      </c>
      <c r="L94" s="104">
        <f>HLOOKUP(B94,[2]Sheet1!C$31:AJ$36,3,FALSE)</f>
        <v>4871200</v>
      </c>
      <c r="M94" s="104">
        <f>HLOOKUP(B94,[2]Sheet1!C$37:AJ$42,3,FALSE)</f>
        <v>48863</v>
      </c>
      <c r="N94" s="128" t="str">
        <f>HLOOKUP(B94,[1]Sheet2!$C$19:$AJ$24,3,FALSE)</f>
        <v>10030.98</v>
      </c>
      <c r="O94" s="129">
        <f>HLOOKUP(B94,[1]Sheet2!$C$25:$AJ$30,2,FALSE)</f>
        <v>48815</v>
      </c>
      <c r="P94" s="129">
        <f>HLOOKUP(B94,[1]Sheet2!$C$31:$AJ$36,3,FALSE)</f>
        <v>11268850</v>
      </c>
    </row>
    <row r="95" spans="1:16">
      <c r="A95" s="103">
        <v>19</v>
      </c>
      <c r="B95" s="103" t="s">
        <v>214</v>
      </c>
      <c r="C95" s="103">
        <v>2013</v>
      </c>
      <c r="D95" s="103">
        <f>HLOOKUP(B95,[1]Sheet2!$C$7:$AJ$12,4,FALSE)</f>
        <v>897</v>
      </c>
      <c r="E95" s="103">
        <f>HLOOKUP(B95,[1]Sheet2!$C$1:$AJ$6,4,FALSE)</f>
        <v>882</v>
      </c>
      <c r="F95" s="103">
        <f>HLOOKUP(B95,[1]Sheet2!$C$13:$AJ$18,4,FALSE)</f>
        <v>6230</v>
      </c>
      <c r="G95" s="104">
        <f>HLOOKUP(B95,[2]Sheet1!C$1:AJ$6,4,FALSE)</f>
        <v>8009</v>
      </c>
      <c r="H95" s="104">
        <f>HLOOKUP(B95,[2]Sheet1!C$7:AJ$12,4,FALSE)</f>
        <v>639570</v>
      </c>
      <c r="I95" s="104">
        <f>HLOOKUP(B95,[2]Sheet1!C$13:AJ$18,4,FALSE)</f>
        <v>27354</v>
      </c>
      <c r="J95" s="104">
        <f>HLOOKUP(B95,[2]Sheet1!C$19:AJ$24,4,FALSE)</f>
        <v>432053</v>
      </c>
      <c r="K95" s="104">
        <f>HLOOKUP(B95,[2]Sheet1!C$25:AJ$30,4,FALSE)</f>
        <v>9851.5</v>
      </c>
      <c r="L95" s="104">
        <f>HLOOKUP(B95,[2]Sheet1!C$31:AJ$36,4,FALSE)</f>
        <v>4954000</v>
      </c>
      <c r="M95" s="104">
        <f>HLOOKUP(B95,[2]Sheet1!C$37:AJ$42,4,FALSE)</f>
        <v>51505</v>
      </c>
      <c r="N95" s="128" t="str">
        <f>HLOOKUP(B95,[1]Sheet2!$C$19:$AJ$24,4,FALSE)</f>
        <v>10396.76</v>
      </c>
      <c r="O95" s="129">
        <f>HLOOKUP(B95,[1]Sheet2!$C$25:$AJ$30,4,FALSE)</f>
        <v>61325</v>
      </c>
      <c r="P95" s="129">
        <f>HLOOKUP(B95,[1]Sheet2!$C$31:$AJ$36,4,FALSE)</f>
        <v>12379020</v>
      </c>
    </row>
    <row r="96" spans="1:16">
      <c r="A96" s="103">
        <v>19</v>
      </c>
      <c r="B96" s="103" t="s">
        <v>214</v>
      </c>
      <c r="C96" s="103">
        <v>2014</v>
      </c>
      <c r="D96" s="103">
        <f>HLOOKUP(B96,[1]Sheet2!$C$7:$AJ$12,5,FALSE)</f>
        <v>1184</v>
      </c>
      <c r="E96" s="103">
        <f>HLOOKUP(B96,[1]Sheet2!$C$1:$AJ$6,5,FALSE)</f>
        <v>882</v>
      </c>
      <c r="F96" s="103">
        <f>HLOOKUP(B96,[1]Sheet2!$C$13:$AJ$18,5,FALSE)</f>
        <v>6323</v>
      </c>
      <c r="G96" s="104">
        <f>HLOOKUP(B96,[2]Sheet1!C$1:AJ$6,5,FALSE)</f>
        <v>8389</v>
      </c>
      <c r="H96" s="104">
        <f>HLOOKUP(B96,[2]Sheet1!C$7:AJ$12,5,FALSE)</f>
        <v>702260</v>
      </c>
      <c r="I96" s="104">
        <f>HLOOKUP(B96,[2]Sheet1!C$13:AJ$18,5,FALSE)</f>
        <v>27041</v>
      </c>
      <c r="J96" s="104">
        <f>HLOOKUP(B96,[2]Sheet1!C$19:AJ$24,5,FALSE)</f>
        <v>493088</v>
      </c>
      <c r="K96" s="104">
        <f>HLOOKUP(B96,[2]Sheet1!C$25:AJ$30,5,FALSE)</f>
        <v>15077.499999999998</v>
      </c>
      <c r="L96" s="104">
        <f>HLOOKUP(B96,[2]Sheet1!C$31:AJ$36,5,FALSE)</f>
        <v>5036900</v>
      </c>
      <c r="M96" s="104">
        <f>HLOOKUP(B96,[2]Sheet1!C$37:AJ$42,5,FALSE)</f>
        <v>54108</v>
      </c>
      <c r="N96" s="128" t="str">
        <f>HLOOKUP(B96,[1]Sheet2!$C$19:$AJ$24,5,FALSE)</f>
        <v>10742.32</v>
      </c>
      <c r="O96" s="129">
        <f>HLOOKUP(B96,[1]Sheet2!$C$25:$AJ$30,5,FALSE)</f>
        <v>68500</v>
      </c>
      <c r="P96" s="129">
        <f>HLOOKUP(B96,[1]Sheet2!$C$31:$AJ$36,5,FALSE)</f>
        <v>13599730</v>
      </c>
    </row>
    <row r="97" spans="1:16">
      <c r="A97" s="103">
        <v>19</v>
      </c>
      <c r="B97" s="103" t="s">
        <v>214</v>
      </c>
      <c r="C97" s="103">
        <v>2015</v>
      </c>
      <c r="D97" s="103">
        <f>HLOOKUP(B97,[1]Sheet2!$C$7:$AJ$12,6,FALSE)</f>
        <v>1185</v>
      </c>
      <c r="E97" s="103">
        <f>HLOOKUP(B97,[1]Sheet2!$C$1:$AJ$6,6,FALSE)</f>
        <v>882</v>
      </c>
      <c r="F97" s="103">
        <f>HLOOKUP(B97,[1]Sheet2!$C$13:$AJ$18,6,FALSE)</f>
        <v>6515</v>
      </c>
      <c r="G97" s="104">
        <f>HLOOKUP(B97,[2]Sheet1!C$1:AJ$6,6,FALSE)</f>
        <v>8582</v>
      </c>
      <c r="H97" s="104">
        <f>HLOOKUP(B97,[2]Sheet1!C$7:AJ$12,6,FALSE)</f>
        <v>749760</v>
      </c>
      <c r="I97" s="104">
        <f>HLOOKUP(B97,[2]Sheet1!C$13:AJ$18,6,FALSE)</f>
        <v>33294</v>
      </c>
      <c r="J97" s="104">
        <f>HLOOKUP(B97,[2]Sheet1!C$19:AJ$24,6,FALSE)</f>
        <v>533891</v>
      </c>
      <c r="K97" s="104">
        <f>HLOOKUP(B97,[2]Sheet1!C$25:AJ$30,6,FALSE)</f>
        <v>69852.900000000009</v>
      </c>
      <c r="L97" s="104">
        <f>HLOOKUP(B97,[2]Sheet1!C$31:AJ$36,6,FALSE)</f>
        <v>5112760</v>
      </c>
      <c r="M97" s="104">
        <f>HLOOKUP(B97,[2]Sheet1!C$37:AJ$42,6,FALSE)</f>
        <v>56832</v>
      </c>
      <c r="N97" s="128" t="str">
        <f>HLOOKUP(B97,[1]Sheet2!$C$19:$AJ$24,6,FALSE)</f>
        <v>11099.85</v>
      </c>
      <c r="O97" s="129">
        <f>HLOOKUP(B97,[1]Sheet2!$C$25:$AJ$30,6,FALSE)</f>
        <v>76191</v>
      </c>
      <c r="P97" s="129">
        <f>HLOOKUP(B97,[1]Sheet2!$C$31:$AJ$36,6,FALSE)</f>
        <v>14880850</v>
      </c>
    </row>
    <row r="98" spans="1:16">
      <c r="A98" s="103">
        <v>20</v>
      </c>
      <c r="B98" s="103" t="s">
        <v>19</v>
      </c>
      <c r="C98" s="103">
        <v>2011</v>
      </c>
      <c r="D98" s="103">
        <f>HLOOKUP(B98,[1]Sheet2!$C$7:$AJ$12,2,FALSE)</f>
        <v>1481</v>
      </c>
      <c r="E98" s="103">
        <f>HLOOKUP(B98,[1]Sheet2!$C$1:$AJ$6,2,FALSE)</f>
        <v>839</v>
      </c>
      <c r="F98" s="103">
        <f>HLOOKUP(B98,[1]Sheet2!$C$13:$AJ$18,2,FALSE)</f>
        <v>3445</v>
      </c>
      <c r="G98" s="104">
        <f>HLOOKUP(B98,[2]Sheet1!C$1:AJ$6,2,FALSE)</f>
        <v>5765</v>
      </c>
      <c r="H98" s="104">
        <f>HLOOKUP(B98,[2]Sheet1!C$7:AJ$12,2,FALSE)</f>
        <v>1434720</v>
      </c>
      <c r="I98" s="104">
        <f>HLOOKUP(B98,[2]Sheet1!C$13:AJ$18,2,FALSE)</f>
        <v>37000</v>
      </c>
      <c r="J98" s="104">
        <f>HLOOKUP(B98,[2]Sheet1!C$19:AJ$24,2,FALSE)</f>
        <v>586732</v>
      </c>
      <c r="K98" s="104">
        <f>HLOOKUP(B98,[2]Sheet1!C$25:AJ$30,2,FALSE)</f>
        <v>500697.8</v>
      </c>
      <c r="L98" s="104">
        <f>HLOOKUP(B98,[2]Sheet1!C$31:AJ$36,2,FALSE)</f>
        <v>4488900</v>
      </c>
      <c r="M98" s="104">
        <f>HLOOKUP(B98,[2]Sheet1!C$37:AJ$42,2,FALSE)</f>
        <v>90798</v>
      </c>
      <c r="N98" s="128" t="str">
        <f>HLOOKUP(B98,[1]Sheet2!$C$19:$AJ$24,2,FALSE)</f>
        <v>20227.16</v>
      </c>
      <c r="O98" s="129">
        <f>HLOOKUP(B98,[1]Sheet2!$C$25:$AJ$30,3,FALSE)</f>
        <v>106959</v>
      </c>
      <c r="P98" s="129">
        <f>HLOOKUP(B98,[1]Sheet2!$C$31:$AJ$36,2,FALSE)</f>
        <v>21548090</v>
      </c>
    </row>
    <row r="99" spans="1:16">
      <c r="A99" s="103">
        <v>20</v>
      </c>
      <c r="B99" s="103" t="s">
        <v>19</v>
      </c>
      <c r="C99" s="103">
        <v>2012</v>
      </c>
      <c r="D99" s="103">
        <f>HLOOKUP(B99,[1]Sheet2!$C$7:$AJ$12,3,FALSE)</f>
        <v>1420</v>
      </c>
      <c r="E99" s="103">
        <f>HLOOKUP(B99,[1]Sheet2!$C$1:$AJ$6,3,FALSE)</f>
        <v>839</v>
      </c>
      <c r="F99" s="103">
        <f>HLOOKUP(B99,[1]Sheet2!$C$13:$AJ$18,3,FALSE)</f>
        <v>3494</v>
      </c>
      <c r="G99" s="104">
        <f>HLOOKUP(B99,[2]Sheet1!C$1:AJ$6,3,FALSE)</f>
        <v>5753</v>
      </c>
      <c r="H99" s="104">
        <f>HLOOKUP(B99,[2]Sheet1!C$7:AJ$12,3,FALSE)</f>
        <v>1603720</v>
      </c>
      <c r="I99" s="104">
        <f>HLOOKUP(B99,[2]Sheet1!C$13:AJ$18,3,FALSE)</f>
        <v>39524</v>
      </c>
      <c r="J99" s="104">
        <f>HLOOKUP(B99,[2]Sheet1!C$19:AJ$24,3,FALSE)</f>
        <v>613273</v>
      </c>
      <c r="K99" s="104">
        <f>HLOOKUP(B99,[2]Sheet1!C$25:AJ$30,3,FALSE)</f>
        <v>397534.80000000005</v>
      </c>
      <c r="L99" s="104">
        <f>HLOOKUP(B99,[2]Sheet1!C$31:AJ$36,3,FALSE)</f>
        <v>4565600</v>
      </c>
      <c r="M99" s="104">
        <f>HLOOKUP(B99,[2]Sheet1!C$37:AJ$42,3,FALSE)</f>
        <v>96162</v>
      </c>
      <c r="N99" s="128" t="str">
        <f>HLOOKUP(B99,[1]Sheet2!$C$19:$AJ$24,3,FALSE)</f>
        <v>21062.22</v>
      </c>
      <c r="O99" s="129">
        <f>HLOOKUP(B99,[1]Sheet2!$C$25:$AJ$30,2,FALSE)</f>
        <v>96727</v>
      </c>
      <c r="P99" s="129">
        <f>HLOOKUP(B99,[1]Sheet2!$C$31:$AJ$36,3,FALSE)</f>
        <v>23427050</v>
      </c>
    </row>
    <row r="100" spans="1:16">
      <c r="A100" s="103">
        <v>20</v>
      </c>
      <c r="B100" s="103" t="s">
        <v>19</v>
      </c>
      <c r="C100" s="103">
        <v>2013</v>
      </c>
      <c r="D100" s="103">
        <f>HLOOKUP(B100,[1]Sheet2!$C$7:$AJ$12,4,FALSE)</f>
        <v>1420</v>
      </c>
      <c r="E100" s="103">
        <f>HLOOKUP(B100,[1]Sheet2!$C$1:$AJ$6,4,FALSE)</f>
        <v>864</v>
      </c>
      <c r="F100" s="103">
        <f>HLOOKUP(B100,[1]Sheet2!$C$13:$AJ$18,4,FALSE)</f>
        <v>3628</v>
      </c>
      <c r="G100" s="104">
        <f>HLOOKUP(B100,[2]Sheet1!C$1:AJ$6,4,FALSE)</f>
        <v>5912</v>
      </c>
      <c r="H100" s="104">
        <f>HLOOKUP(B100,[2]Sheet1!C$7:AJ$12,4,FALSE)</f>
        <v>1889390</v>
      </c>
      <c r="I100" s="104">
        <f>HLOOKUP(B100,[2]Sheet1!C$13:AJ$18,4,FALSE)</f>
        <v>40786</v>
      </c>
      <c r="J100" s="104">
        <f>HLOOKUP(B100,[2]Sheet1!C$19:AJ$24,4,FALSE)</f>
        <v>672211</v>
      </c>
      <c r="K100" s="104">
        <f>HLOOKUP(B100,[2]Sheet1!C$25:AJ$30,4,FALSE)</f>
        <v>649954.89999999991</v>
      </c>
      <c r="L100" s="104">
        <f>HLOOKUP(B100,[2]Sheet1!C$31:AJ$36,4,FALSE)</f>
        <v>4641400</v>
      </c>
      <c r="M100" s="104">
        <f>HLOOKUP(B100,[2]Sheet1!C$37:AJ$42,4,FALSE)</f>
        <v>101980</v>
      </c>
      <c r="N100" s="128" t="str">
        <f>HLOOKUP(B100,[1]Sheet2!$C$19:$AJ$24,4,FALSE)</f>
        <v>21971.93</v>
      </c>
      <c r="O100" s="129">
        <f>HLOOKUP(B100,[1]Sheet2!$C$25:$AJ$30,4,FALSE)</f>
        <v>118641</v>
      </c>
      <c r="P100" s="129">
        <f>HLOOKUP(B100,[1]Sheet2!$C$31:$AJ$36,4,FALSE)</f>
        <v>25561500</v>
      </c>
    </row>
    <row r="101" spans="1:16">
      <c r="A101" s="103">
        <v>20</v>
      </c>
      <c r="B101" s="103" t="s">
        <v>19</v>
      </c>
      <c r="C101" s="103">
        <v>2014</v>
      </c>
      <c r="D101" s="103">
        <f>HLOOKUP(B101,[1]Sheet2!$C$7:$AJ$12,5,FALSE)</f>
        <v>1806</v>
      </c>
      <c r="E101" s="103">
        <f>HLOOKUP(B101,[1]Sheet2!$C$1:$AJ$6,5,FALSE)</f>
        <v>815</v>
      </c>
      <c r="F101" s="103">
        <f>HLOOKUP(B101,[1]Sheet2!$C$13:$AJ$18,5,FALSE)</f>
        <v>3648</v>
      </c>
      <c r="G101" s="104">
        <f>HLOOKUP(B101,[2]Sheet1!C$1:AJ$6,5,FALSE)</f>
        <v>6269</v>
      </c>
      <c r="H101" s="104">
        <f>HLOOKUP(B101,[2]Sheet1!C$7:AJ$12,5,FALSE)</f>
        <v>1862440</v>
      </c>
      <c r="I101" s="104">
        <f>HLOOKUP(B101,[2]Sheet1!C$13:AJ$18,5,FALSE)</f>
        <v>47447</v>
      </c>
      <c r="J101" s="104">
        <f>HLOOKUP(B101,[2]Sheet1!C$19:AJ$24,5,FALSE)</f>
        <v>786711</v>
      </c>
      <c r="K101" s="104">
        <f>HLOOKUP(B101,[2]Sheet1!C$25:AJ$30,5,FALSE)</f>
        <v>966108.19999999984</v>
      </c>
      <c r="L101" s="104">
        <f>HLOOKUP(B101,[2]Sheet1!C$31:AJ$36,5,FALSE)</f>
        <v>4716100</v>
      </c>
      <c r="M101" s="104">
        <f>HLOOKUP(B101,[2]Sheet1!C$37:AJ$42,5,FALSE)</f>
        <v>107115</v>
      </c>
      <c r="N101" s="128" t="str">
        <f>HLOOKUP(B101,[1]Sheet2!$C$19:$AJ$24,5,FALSE)</f>
        <v>22712.65</v>
      </c>
      <c r="O101" s="129">
        <f>HLOOKUP(B101,[1]Sheet2!$C$25:$AJ$30,5,FALSE)</f>
        <v>132345</v>
      </c>
      <c r="P101" s="129">
        <f>HLOOKUP(B101,[1]Sheet2!$C$31:$AJ$36,5,FALSE)</f>
        <v>28062480</v>
      </c>
    </row>
    <row r="102" spans="1:16">
      <c r="A102" s="103">
        <v>20</v>
      </c>
      <c r="B102" s="103" t="s">
        <v>19</v>
      </c>
      <c r="C102" s="103">
        <v>2015</v>
      </c>
      <c r="D102" s="103">
        <f>HLOOKUP(B102,[1]Sheet2!$C$7:$AJ$12,6,FALSE)</f>
        <v>1806</v>
      </c>
      <c r="E102" s="103">
        <f>HLOOKUP(B102,[1]Sheet2!$C$1:$AJ$6,6,FALSE)</f>
        <v>815</v>
      </c>
      <c r="F102" s="103">
        <f>HLOOKUP(B102,[1]Sheet2!$C$13:$AJ$18,6,FALSE)</f>
        <v>3642</v>
      </c>
      <c r="G102" s="104">
        <f>HLOOKUP(B102,[2]Sheet1!C$1:AJ$6,6,FALSE)</f>
        <v>6263</v>
      </c>
      <c r="H102" s="104">
        <f>HLOOKUP(B102,[2]Sheet1!C$7:AJ$12,6,FALSE)</f>
        <v>1989630</v>
      </c>
      <c r="I102" s="104">
        <f>HLOOKUP(B102,[2]Sheet1!C$13:AJ$18,6,FALSE)</f>
        <v>49128</v>
      </c>
      <c r="J102" s="104">
        <f>HLOOKUP(B102,[2]Sheet1!C$19:AJ$24,6,FALSE)</f>
        <v>783050</v>
      </c>
      <c r="K102" s="104">
        <f>HLOOKUP(B102,[2]Sheet1!C$25:AJ$30,6,FALSE)</f>
        <v>1335716.9999999998</v>
      </c>
      <c r="L102" s="104">
        <f>HLOOKUP(B102,[2]Sheet1!C$31:AJ$36,6,FALSE)</f>
        <v>4783209</v>
      </c>
      <c r="M102" s="104">
        <f>HLOOKUP(B102,[2]Sheet1!C$37:AJ$42,6,FALSE)</f>
        <v>112325</v>
      </c>
      <c r="N102" s="128" t="str">
        <f>HLOOKUP(B102,[1]Sheet2!$C$19:$AJ$24,6,FALSE)</f>
        <v>23451.95</v>
      </c>
      <c r="O102" s="129">
        <f>HLOOKUP(B102,[1]Sheet2!$C$25:$AJ$30,6,FALSE)</f>
        <v>146703</v>
      </c>
      <c r="P102" s="129">
        <f>HLOOKUP(B102,[1]Sheet2!$C$31:$AJ$36,6,FALSE)</f>
        <v>30629610</v>
      </c>
    </row>
    <row r="103" spans="1:16">
      <c r="A103" s="103">
        <v>21</v>
      </c>
      <c r="B103" s="103" t="s">
        <v>20</v>
      </c>
      <c r="C103" s="103">
        <v>2011</v>
      </c>
      <c r="D103" s="103">
        <f>HLOOKUP(B103,[1]Sheet2!$C$7:$AJ$12,2,FALSE)</f>
        <v>795</v>
      </c>
      <c r="E103" s="103">
        <f>HLOOKUP(B103,[1]Sheet2!$C$1:$AJ$6,2,FALSE)</f>
        <v>865</v>
      </c>
      <c r="F103" s="103">
        <f>HLOOKUP(B103,[1]Sheet2!$C$13:$AJ$18,2,FALSE)</f>
        <v>2655</v>
      </c>
      <c r="G103" s="104">
        <f>HLOOKUP(B103,[2]Sheet1!C$1:AJ$6,2,FALSE)</f>
        <v>4315</v>
      </c>
      <c r="H103" s="104">
        <f>HLOOKUP(B103,[2]Sheet1!C$7:AJ$12,2,FALSE)</f>
        <v>649950</v>
      </c>
      <c r="I103" s="104">
        <f>HLOOKUP(B103,[2]Sheet1!C$13:AJ$18,2,FALSE)</f>
        <v>23282</v>
      </c>
      <c r="J103" s="104">
        <f>HLOOKUP(B103,[2]Sheet1!C$19:AJ$24,2,FALSE)</f>
        <v>642867</v>
      </c>
      <c r="K103" s="104">
        <f>HLOOKUP(B103,[2]Sheet1!C$25:AJ$30,2,FALSE)</f>
        <v>543657.19999999995</v>
      </c>
      <c r="L103" s="104">
        <f>HLOOKUP(B103,[2]Sheet1!C$31:AJ$36,2,FALSE)</f>
        <v>2275100</v>
      </c>
      <c r="M103" s="104">
        <f>HLOOKUP(B103,[2]Sheet1!C$37:AJ$42,2,FALSE)</f>
        <v>60493</v>
      </c>
      <c r="N103" s="128" t="str">
        <f>HLOOKUP(B103,[1]Sheet2!$C$19:$AJ$24,2,FALSE)</f>
        <v>26588.90</v>
      </c>
      <c r="O103" s="129">
        <f>HLOOKUP(B103,[1]Sheet2!$C$25:$AJ$30,3,FALSE)</f>
        <v>73425</v>
      </c>
      <c r="P103" s="129">
        <f>HLOOKUP(B103,[1]Sheet2!$C$31:$AJ$36,2,FALSE)</f>
        <v>28952940</v>
      </c>
    </row>
    <row r="104" spans="1:16">
      <c r="A104" s="103">
        <v>21</v>
      </c>
      <c r="B104" s="103" t="s">
        <v>20</v>
      </c>
      <c r="C104" s="103">
        <v>2012</v>
      </c>
      <c r="D104" s="103">
        <f>HLOOKUP(B104,[1]Sheet2!$C$7:$AJ$12,3,FALSE)</f>
        <v>1113</v>
      </c>
      <c r="E104" s="103">
        <f>HLOOKUP(B104,[1]Sheet2!$C$1:$AJ$6,3,FALSE)</f>
        <v>865</v>
      </c>
      <c r="F104" s="103">
        <f>HLOOKUP(B104,[1]Sheet2!$C$13:$AJ$18,3,FALSE)</f>
        <v>3017</v>
      </c>
      <c r="G104" s="104">
        <f>HLOOKUP(B104,[2]Sheet1!C$1:AJ$6,3,FALSE)</f>
        <v>4995</v>
      </c>
      <c r="H104" s="104">
        <f>HLOOKUP(B104,[2]Sheet1!C$7:AJ$12,3,FALSE)</f>
        <v>752340</v>
      </c>
      <c r="I104" s="104">
        <f>HLOOKUP(B104,[2]Sheet1!C$13:AJ$18,3,FALSE)</f>
        <v>24751</v>
      </c>
      <c r="J104" s="104">
        <f>HLOOKUP(B104,[2]Sheet1!C$19:AJ$24,3,FALSE)</f>
        <v>699727</v>
      </c>
      <c r="K104" s="104">
        <f>HLOOKUP(B104,[2]Sheet1!C$25:AJ$30,3,FALSE)</f>
        <v>524738</v>
      </c>
      <c r="L104" s="104">
        <f>HLOOKUP(B104,[2]Sheet1!C$31:AJ$36,3,FALSE)</f>
        <v>2329800</v>
      </c>
      <c r="M104" s="104">
        <f>HLOOKUP(B104,[2]Sheet1!C$37:AJ$42,3,FALSE)</f>
        <v>64649</v>
      </c>
      <c r="N104" s="128" t="str">
        <f>HLOOKUP(B104,[1]Sheet2!$C$19:$AJ$24,3,FALSE)</f>
        <v>27749.01</v>
      </c>
      <c r="O104" s="129">
        <f>HLOOKUP(B104,[1]Sheet2!$C$25:$AJ$30,2,FALSE)</f>
        <v>65871</v>
      </c>
      <c r="P104" s="129">
        <f>HLOOKUP(B104,[1]Sheet2!$C$31:$AJ$36,3,FALSE)</f>
        <v>31515970</v>
      </c>
    </row>
    <row r="105" spans="1:16">
      <c r="A105" s="103">
        <v>21</v>
      </c>
      <c r="B105" s="103" t="s">
        <v>20</v>
      </c>
      <c r="C105" s="103">
        <v>2013</v>
      </c>
      <c r="D105" s="103">
        <f>HLOOKUP(B105,[1]Sheet2!$C$7:$AJ$12,4,FALSE)</f>
        <v>1113</v>
      </c>
      <c r="E105" s="103">
        <f>HLOOKUP(B105,[1]Sheet2!$C$1:$AJ$6,4,FALSE)</f>
        <v>891</v>
      </c>
      <c r="F105" s="103">
        <f>HLOOKUP(B105,[1]Sheet2!$C$13:$AJ$18,4,FALSE)</f>
        <v>3037</v>
      </c>
      <c r="G105" s="104">
        <f>HLOOKUP(B105,[2]Sheet1!C$1:AJ$6,4,FALSE)</f>
        <v>5041</v>
      </c>
      <c r="H105" s="104">
        <f>HLOOKUP(B105,[2]Sheet1!C$7:AJ$12,4,FALSE)</f>
        <v>854780</v>
      </c>
      <c r="I105" s="104">
        <f>HLOOKUP(B105,[2]Sheet1!C$13:AJ$18,4,FALSE)</f>
        <v>26236</v>
      </c>
      <c r="J105" s="104">
        <f>HLOOKUP(B105,[2]Sheet1!C$19:AJ$24,4,FALSE)</f>
        <v>784864</v>
      </c>
      <c r="K105" s="104">
        <f>HLOOKUP(B105,[2]Sheet1!C$25:AJ$30,4,FALSE)</f>
        <v>481564.50000000012</v>
      </c>
      <c r="L105" s="104">
        <f>HLOOKUP(B105,[2]Sheet1!C$31:AJ$36,4,FALSE)</f>
        <v>2384700</v>
      </c>
      <c r="M105" s="104">
        <f>HLOOKUP(B105,[2]Sheet1!C$37:AJ$42,4,FALSE)</f>
        <v>69441</v>
      </c>
      <c r="N105" s="128" t="str">
        <f>HLOOKUP(B105,[1]Sheet2!$C$19:$AJ$24,4,FALSE)</f>
        <v>29106.40</v>
      </c>
      <c r="O105" s="129">
        <f>HLOOKUP(B105,[1]Sheet2!$C$25:$AJ$30,4,FALSE)</f>
        <v>81957</v>
      </c>
      <c r="P105" s="129">
        <f>HLOOKUP(B105,[1]Sheet2!$C$31:$AJ$36,4,FALSE)</f>
        <v>34367340</v>
      </c>
    </row>
    <row r="106" spans="1:16">
      <c r="A106" s="103">
        <v>21</v>
      </c>
      <c r="B106" s="103" t="s">
        <v>20</v>
      </c>
      <c r="C106" s="103">
        <v>2014</v>
      </c>
      <c r="D106" s="103">
        <f>HLOOKUP(B106,[1]Sheet2!$C$7:$AJ$12,5,FALSE)</f>
        <v>1299</v>
      </c>
      <c r="E106" s="103">
        <f>HLOOKUP(B106,[1]Sheet2!$C$1:$AJ$6,5,FALSE)</f>
        <v>574</v>
      </c>
      <c r="F106" s="103">
        <f>HLOOKUP(B106,[1]Sheet2!$C$13:$AJ$18,5,FALSE)</f>
        <v>3068</v>
      </c>
      <c r="G106" s="104">
        <f>HLOOKUP(B106,[2]Sheet1!C$1:AJ$6,5,FALSE)</f>
        <v>4941</v>
      </c>
      <c r="H106" s="104">
        <f>HLOOKUP(B106,[2]Sheet1!C$7:AJ$12,5,FALSE)</f>
        <v>970160</v>
      </c>
      <c r="I106" s="104">
        <f>HLOOKUP(B106,[2]Sheet1!C$13:AJ$18,5,FALSE)</f>
        <v>23844</v>
      </c>
      <c r="J106" s="104">
        <f>HLOOKUP(B106,[2]Sheet1!C$19:AJ$24,5,FALSE)</f>
        <v>900699</v>
      </c>
      <c r="K106" s="104">
        <f>HLOOKUP(B106,[2]Sheet1!C$25:AJ$30,5,FALSE)</f>
        <v>951044.59999999986</v>
      </c>
      <c r="L106" s="104">
        <f>HLOOKUP(B106,[2]Sheet1!C$31:AJ$36,5,FALSE)</f>
        <v>2439900</v>
      </c>
      <c r="M106" s="104">
        <f>HLOOKUP(B106,[2]Sheet1!C$37:AJ$42,5,FALSE)</f>
        <v>73725</v>
      </c>
      <c r="N106" s="128" t="str">
        <f>HLOOKUP(B106,[1]Sheet2!$C$19:$AJ$24,5,FALSE)</f>
        <v>30216.73</v>
      </c>
      <c r="O106" s="129">
        <f>HLOOKUP(B106,[1]Sheet2!$C$25:$AJ$30,5,FALSE)</f>
        <v>89890</v>
      </c>
      <c r="P106" s="129">
        <f>HLOOKUP(B106,[1]Sheet2!$C$31:$AJ$36,5,FALSE)</f>
        <v>36842260</v>
      </c>
    </row>
    <row r="107" spans="1:16">
      <c r="A107" s="103">
        <v>21</v>
      </c>
      <c r="B107" s="103" t="s">
        <v>20</v>
      </c>
      <c r="C107" s="103">
        <v>2015</v>
      </c>
      <c r="D107" s="103">
        <f>HLOOKUP(B107,[1]Sheet2!$C$7:$AJ$12,6,FALSE)</f>
        <v>1299</v>
      </c>
      <c r="E107" s="103">
        <f>HLOOKUP(B107,[1]Sheet2!$C$1:$AJ$6,6,FALSE)</f>
        <v>574</v>
      </c>
      <c r="F107" s="103">
        <f>HLOOKUP(B107,[1]Sheet2!$C$13:$AJ$18,6,FALSE)</f>
        <v>3075</v>
      </c>
      <c r="G107" s="104">
        <f>HLOOKUP(B107,[2]Sheet1!C$1:AJ$6,6,FALSE)</f>
        <v>4948</v>
      </c>
      <c r="H107" s="104">
        <f>HLOOKUP(B107,[2]Sheet1!C$7:AJ$12,6,FALSE)</f>
        <v>1048640</v>
      </c>
      <c r="I107" s="104">
        <f>HLOOKUP(B107,[2]Sheet1!C$13:AJ$18,6,FALSE)</f>
        <v>32904</v>
      </c>
      <c r="J107" s="104">
        <f>HLOOKUP(B107,[2]Sheet1!C$19:AJ$24,6,FALSE)</f>
        <v>920786</v>
      </c>
      <c r="K107" s="104">
        <f>HLOOKUP(B107,[2]Sheet1!C$25:AJ$30,6,FALSE)</f>
        <v>933570.29999999981</v>
      </c>
      <c r="L107" s="104">
        <f>HLOOKUP(B107,[2]Sheet1!C$31:AJ$36,6,FALSE)</f>
        <v>2490178</v>
      </c>
      <c r="M107" s="104">
        <f>HLOOKUP(B107,[2]Sheet1!C$37:AJ$42,6,FALSE)</f>
        <v>78891</v>
      </c>
      <c r="N107" s="128" t="str">
        <f>HLOOKUP(B107,[1]Sheet2!$C$19:$AJ$24,6,FALSE)</f>
        <v>31619.18</v>
      </c>
      <c r="O107" s="129">
        <f>HLOOKUP(B107,[1]Sheet2!$C$25:$AJ$30,6,FALSE)</f>
        <v>100218</v>
      </c>
      <c r="P107" s="129">
        <f>HLOOKUP(B107,[1]Sheet2!$C$31:$AJ$36,6,FALSE)</f>
        <v>40166840</v>
      </c>
    </row>
    <row r="108" spans="1:16">
      <c r="A108" s="103">
        <v>22</v>
      </c>
      <c r="B108" s="103" t="s">
        <v>21</v>
      </c>
      <c r="C108" s="103">
        <v>2011</v>
      </c>
      <c r="D108" s="103">
        <f>HLOOKUP(B108,[1]Sheet2!$C$7:$AJ$12,2,FALSE)</f>
        <v>700</v>
      </c>
      <c r="E108" s="103">
        <f>HLOOKUP(B108,[1]Sheet2!$C$1:$AJ$6,2,FALSE)</f>
        <v>411</v>
      </c>
      <c r="F108" s="103">
        <f>HLOOKUP(B108,[1]Sheet2!$C$13:$AJ$18,2,FALSE)</f>
        <v>3874</v>
      </c>
      <c r="G108" s="104">
        <f>HLOOKUP(B108,[2]Sheet1!C$1:AJ$6,2,FALSE)</f>
        <v>4985</v>
      </c>
      <c r="H108" s="104">
        <f>HLOOKUP(B108,[2]Sheet1!C$7:AJ$12,2,FALSE)</f>
        <v>1467130</v>
      </c>
      <c r="I108" s="104">
        <f>HLOOKUP(B108,[2]Sheet1!C$13:AJ$18,2,FALSE)</f>
        <v>64191</v>
      </c>
      <c r="J108" s="104">
        <f>HLOOKUP(B108,[2]Sheet1!C$19:AJ$24,2,FALSE)</f>
        <v>699417</v>
      </c>
      <c r="K108" s="104">
        <f>HLOOKUP(B108,[2]Sheet1!C$25:AJ$30,2,FALSE)</f>
        <v>272052.59999999998</v>
      </c>
      <c r="L108" s="104">
        <f>HLOOKUP(B108,[2]Sheet1!C$31:AJ$36,2,FALSE)</f>
        <v>3714300</v>
      </c>
      <c r="M108" s="104">
        <f>HLOOKUP(B108,[2]Sheet1!C$37:AJ$42,2,FALSE)</f>
        <v>91252</v>
      </c>
      <c r="N108" s="128" t="str">
        <f>HLOOKUP(B108,[1]Sheet2!$C$19:$AJ$24,2,FALSE)</f>
        <v>24567.52</v>
      </c>
      <c r="O108" s="129">
        <f>HLOOKUP(B108,[1]Sheet2!$C$25:$AJ$30,3,FALSE)</f>
        <v>106725</v>
      </c>
      <c r="P108" s="129">
        <f>HLOOKUP(B108,[1]Sheet2!$C$31:$AJ$36,2,FALSE)</f>
        <v>26594380</v>
      </c>
    </row>
    <row r="109" spans="1:16">
      <c r="A109" s="103">
        <v>22</v>
      </c>
      <c r="B109" s="103" t="s">
        <v>21</v>
      </c>
      <c r="C109" s="103">
        <v>2012</v>
      </c>
      <c r="D109" s="103">
        <f>HLOOKUP(B109,[1]Sheet2!$C$7:$AJ$12,3,FALSE)</f>
        <v>791</v>
      </c>
      <c r="E109" s="103">
        <f>HLOOKUP(B109,[1]Sheet2!$C$1:$AJ$6,3,FALSE)</f>
        <v>411</v>
      </c>
      <c r="F109" s="103">
        <f>HLOOKUP(B109,[1]Sheet2!$C$13:$AJ$18,3,FALSE)</f>
        <v>3957</v>
      </c>
      <c r="G109" s="104">
        <f>HLOOKUP(B109,[2]Sheet1!C$1:AJ$6,3,FALSE)</f>
        <v>5159</v>
      </c>
      <c r="H109" s="104">
        <f>HLOOKUP(B109,[2]Sheet1!C$7:AJ$12,3,FALSE)</f>
        <v>1688440</v>
      </c>
      <c r="I109" s="104">
        <f>HLOOKUP(B109,[2]Sheet1!C$13:AJ$18,3,FALSE)</f>
        <v>68231</v>
      </c>
      <c r="J109" s="104">
        <f>HLOOKUP(B109,[2]Sheet1!C$19:AJ$24,3,FALSE)</f>
        <v>751833</v>
      </c>
      <c r="K109" s="104">
        <f>HLOOKUP(B109,[2]Sheet1!C$25:AJ$30,3,FALSE)</f>
        <v>272291.30000000005</v>
      </c>
      <c r="L109" s="104">
        <f>HLOOKUP(B109,[2]Sheet1!C$31:AJ$36,3,FALSE)</f>
        <v>3785000</v>
      </c>
      <c r="M109" s="104">
        <f>HLOOKUP(B109,[2]Sheet1!C$37:AJ$42,3,FALSE)</f>
        <v>96698</v>
      </c>
      <c r="N109" s="128" t="str">
        <f>HLOOKUP(B109,[1]Sheet2!$C$19:$AJ$24,3,FALSE)</f>
        <v>25547.77</v>
      </c>
      <c r="O109" s="129">
        <f>HLOOKUP(B109,[1]Sheet2!$C$25:$AJ$30,2,FALSE)</f>
        <v>98781</v>
      </c>
      <c r="P109" s="129">
        <f>HLOOKUP(B109,[1]Sheet2!$C$31:$AJ$36,3,FALSE)</f>
        <v>28197080</v>
      </c>
    </row>
    <row r="110" spans="1:16">
      <c r="A110" s="103">
        <v>22</v>
      </c>
      <c r="B110" s="103" t="s">
        <v>21</v>
      </c>
      <c r="C110" s="103">
        <v>2013</v>
      </c>
      <c r="D110" s="103">
        <f>HLOOKUP(B110,[1]Sheet2!$C$7:$AJ$12,4,FALSE)</f>
        <v>791</v>
      </c>
      <c r="E110" s="103">
        <f>HLOOKUP(B110,[1]Sheet2!$C$1:$AJ$6,4,FALSE)</f>
        <v>424</v>
      </c>
      <c r="F110" s="103">
        <f>HLOOKUP(B110,[1]Sheet2!$C$13:$AJ$18,4,FALSE)</f>
        <v>4011</v>
      </c>
      <c r="G110" s="104">
        <f>HLOOKUP(B110,[2]Sheet1!C$1:AJ$6,4,FALSE)</f>
        <v>5226</v>
      </c>
      <c r="H110" s="104">
        <f>HLOOKUP(B110,[2]Sheet1!C$7:AJ$12,4,FALSE)</f>
        <v>1880660</v>
      </c>
      <c r="I110" s="104">
        <f>HLOOKUP(B110,[2]Sheet1!C$13:AJ$18,4,FALSE)</f>
        <v>82114</v>
      </c>
      <c r="J110" s="104">
        <f>HLOOKUP(B110,[2]Sheet1!C$19:AJ$24,4,FALSE)</f>
        <v>813926</v>
      </c>
      <c r="K110" s="104">
        <f>HLOOKUP(B110,[2]Sheet1!C$25:AJ$30,4,FALSE)</f>
        <v>260619.30000000002</v>
      </c>
      <c r="L110" s="104">
        <f>HLOOKUP(B110,[2]Sheet1!C$31:AJ$36,4,FALSE)</f>
        <v>3854500</v>
      </c>
      <c r="M110" s="104">
        <f>HLOOKUP(B110,[2]Sheet1!C$37:AJ$42,4,FALSE)</f>
        <v>101851</v>
      </c>
      <c r="N110" s="128" t="str">
        <f>HLOOKUP(B110,[1]Sheet2!$C$19:$AJ$24,4,FALSE)</f>
        <v>26423.90</v>
      </c>
      <c r="O110" s="129">
        <f>HLOOKUP(B110,[1]Sheet2!$C$25:$AJ$30,4,FALSE)</f>
        <v>115858</v>
      </c>
      <c r="P110" s="129">
        <f>HLOOKUP(B110,[1]Sheet2!$C$31:$AJ$36,4,FALSE)</f>
        <v>30058020</v>
      </c>
    </row>
    <row r="111" spans="1:16">
      <c r="A111" s="103">
        <v>22</v>
      </c>
      <c r="B111" s="103" t="s">
        <v>21</v>
      </c>
      <c r="C111" s="103">
        <v>2014</v>
      </c>
      <c r="D111" s="103">
        <f>HLOOKUP(B111,[1]Sheet2!$C$7:$AJ$12,5,FALSE)</f>
        <v>1100</v>
      </c>
      <c r="E111" s="103">
        <f>HLOOKUP(B111,[1]Sheet2!$C$1:$AJ$6,5,FALSE)</f>
        <v>445</v>
      </c>
      <c r="F111" s="103">
        <f>HLOOKUP(B111,[1]Sheet2!$C$13:$AJ$18,5,FALSE)</f>
        <v>4193</v>
      </c>
      <c r="G111" s="104">
        <f>HLOOKUP(B111,[2]Sheet1!C$1:AJ$6,5,FALSE)</f>
        <v>5738</v>
      </c>
      <c r="H111" s="104">
        <f>HLOOKUP(B111,[2]Sheet1!C$7:AJ$12,5,FALSE)</f>
        <v>2092230</v>
      </c>
      <c r="I111" s="104">
        <f>HLOOKUP(B111,[2]Sheet1!C$13:AJ$18,5,FALSE)</f>
        <v>82591</v>
      </c>
      <c r="J111" s="104">
        <f>HLOOKUP(B111,[2]Sheet1!C$19:AJ$24,5,FALSE)</f>
        <v>880425</v>
      </c>
      <c r="K111" s="104">
        <f>HLOOKUP(B111,[2]Sheet1!C$25:AJ$30,5,FALSE)</f>
        <v>502491.60000000003</v>
      </c>
      <c r="L111" s="104">
        <f>HLOOKUP(B111,[2]Sheet1!C$31:AJ$36,5,FALSE)</f>
        <v>3922800</v>
      </c>
      <c r="M111" s="104">
        <f>HLOOKUP(B111,[2]Sheet1!C$37:AJ$42,5,FALSE)</f>
        <v>106779</v>
      </c>
      <c r="N111" s="128" t="str">
        <f>HLOOKUP(B111,[1]Sheet2!$C$19:$AJ$24,5,FALSE)</f>
        <v>27220.27</v>
      </c>
      <c r="O111" s="129">
        <f>HLOOKUP(B111,[1]Sheet2!$C$25:$AJ$30,5,FALSE)</f>
        <v>127882</v>
      </c>
      <c r="P111" s="129">
        <f>HLOOKUP(B111,[1]Sheet2!$C$31:$AJ$36,5,FALSE)</f>
        <v>32599830</v>
      </c>
    </row>
    <row r="112" spans="1:16">
      <c r="A112" s="103">
        <v>22</v>
      </c>
      <c r="B112" s="103" t="s">
        <v>21</v>
      </c>
      <c r="C112" s="103">
        <v>2015</v>
      </c>
      <c r="D112" s="103">
        <f>HLOOKUP(B112,[1]Sheet2!$C$7:$AJ$12,6,FALSE)</f>
        <v>1100</v>
      </c>
      <c r="E112" s="103">
        <f>HLOOKUP(B112,[1]Sheet2!$C$1:$AJ$6,6,FALSE)</f>
        <v>445</v>
      </c>
      <c r="F112" s="103">
        <f>HLOOKUP(B112,[1]Sheet2!$C$13:$AJ$18,6,FALSE)</f>
        <v>4308</v>
      </c>
      <c r="G112" s="104">
        <f>HLOOKUP(B112,[2]Sheet1!C$1:AJ$6,6,FALSE)</f>
        <v>5853</v>
      </c>
      <c r="H112" s="104">
        <f>HLOOKUP(B112,[2]Sheet1!C$7:AJ$12,6,FALSE)</f>
        <v>2187640</v>
      </c>
      <c r="I112" s="104">
        <f>HLOOKUP(B112,[2]Sheet1!C$13:AJ$18,6,FALSE)</f>
        <v>87641</v>
      </c>
      <c r="J112" s="104">
        <f>HLOOKUP(B112,[2]Sheet1!C$19:AJ$24,6,FALSE)</f>
        <v>956156</v>
      </c>
      <c r="K112" s="104">
        <f>HLOOKUP(B112,[2]Sheet1!C$25:AJ$30,6,FALSE)</f>
        <v>961205.50000000012</v>
      </c>
      <c r="L112" s="104">
        <f>HLOOKUP(B112,[2]Sheet1!C$31:AJ$36,6,FALSE)</f>
        <v>3984315</v>
      </c>
      <c r="M112" s="104">
        <f>HLOOKUP(B112,[2]Sheet1!C$37:AJ$42,6,FALSE)</f>
        <v>110868</v>
      </c>
      <c r="N112" s="128" t="str">
        <f>HLOOKUP(B112,[1]Sheet2!$C$19:$AJ$24,6,FALSE)</f>
        <v>27787.88</v>
      </c>
      <c r="O112" s="129">
        <f>HLOOKUP(B112,[1]Sheet2!$C$25:$AJ$30,6,FALSE)</f>
        <v>137392</v>
      </c>
      <c r="P112" s="129">
        <f>HLOOKUP(B112,[1]Sheet2!$C$31:$AJ$36,6,FALSE)</f>
        <v>34436000</v>
      </c>
    </row>
    <row r="113" spans="1:16">
      <c r="A113" s="103">
        <v>23</v>
      </c>
      <c r="B113" s="103" t="s">
        <v>22</v>
      </c>
      <c r="C113" s="103">
        <v>2011</v>
      </c>
      <c r="D113" s="103">
        <f>HLOOKUP(B113,[1]Sheet2!$C$7:$AJ$12,2,FALSE)</f>
        <v>1497</v>
      </c>
      <c r="E113" s="103">
        <f>HLOOKUP(B113,[1]Sheet2!$C$1:$AJ$6,2,FALSE)</f>
        <v>787</v>
      </c>
      <c r="F113" s="103">
        <f>HLOOKUP(B113,[1]Sheet2!$C$13:$AJ$18,2,FALSE)</f>
        <v>4203</v>
      </c>
      <c r="G113" s="104">
        <f>HLOOKUP(B113,[2]Sheet1!C$1:AJ$6,2,FALSE)</f>
        <v>6487</v>
      </c>
      <c r="H113" s="104">
        <f>HLOOKUP(B113,[2]Sheet1!C$7:AJ$12,2,FALSE)</f>
        <v>2099600</v>
      </c>
      <c r="I113" s="104">
        <f>HLOOKUP(B113,[2]Sheet1!C$13:AJ$18,2,FALSE)</f>
        <v>102392</v>
      </c>
      <c r="J113" s="104">
        <f>HLOOKUP(B113,[2]Sheet1!C$19:AJ$24,2,FALSE)</f>
        <v>894044</v>
      </c>
      <c r="K113" s="104">
        <f>HLOOKUP(B113,[2]Sheet1!C$25:AJ$30,2,FALSE)</f>
        <v>602437.6</v>
      </c>
      <c r="L113" s="104">
        <f>HLOOKUP(B113,[2]Sheet1!C$31:AJ$36,2,FALSE)</f>
        <v>3673900</v>
      </c>
      <c r="M113" s="104">
        <f>HLOOKUP(B113,[2]Sheet1!C$37:AJ$42,2,FALSE)</f>
        <v>445264</v>
      </c>
      <c r="N113" s="128" t="str">
        <f>HLOOKUP(B113,[1]Sheet2!$C$19:$AJ$24,2,FALSE)</f>
        <v>121196.23</v>
      </c>
      <c r="O113" s="129">
        <f>HLOOKUP(B113,[1]Sheet2!$C$25:$AJ$30,3,FALSE)</f>
        <v>550736</v>
      </c>
      <c r="P113" s="129">
        <f>HLOOKUP(B113,[1]Sheet2!$C$31:$AJ$36,2,FALSE)</f>
        <v>140229630</v>
      </c>
    </row>
    <row r="114" spans="1:16">
      <c r="A114" s="103">
        <v>23</v>
      </c>
      <c r="B114" s="103" t="s">
        <v>22</v>
      </c>
      <c r="C114" s="103">
        <v>2012</v>
      </c>
      <c r="D114" s="103">
        <f>HLOOKUP(B114,[1]Sheet2!$C$7:$AJ$12,3,FALSE)</f>
        <v>1214</v>
      </c>
      <c r="E114" s="103">
        <f>HLOOKUP(B114,[1]Sheet2!$C$1:$AJ$6,3,FALSE)</f>
        <v>787</v>
      </c>
      <c r="F114" s="103">
        <f>HLOOKUP(B114,[1]Sheet2!$C$13:$AJ$18,3,FALSE)</f>
        <v>4350</v>
      </c>
      <c r="G114" s="104">
        <f>HLOOKUP(B114,[2]Sheet1!C$1:AJ$6,3,FALSE)</f>
        <v>6351</v>
      </c>
      <c r="H114" s="104">
        <f>HLOOKUP(B114,[2]Sheet1!C$7:AJ$12,3,FALSE)</f>
        <v>2334000</v>
      </c>
      <c r="I114" s="104">
        <f>HLOOKUP(B114,[2]Sheet1!C$13:AJ$18,3,FALSE)</f>
        <v>107480</v>
      </c>
      <c r="J114" s="104">
        <f>HLOOKUP(B114,[2]Sheet1!C$19:AJ$24,3,FALSE)</f>
        <v>949152</v>
      </c>
      <c r="K114" s="104">
        <f>HLOOKUP(B114,[2]Sheet1!C$25:AJ$30,3,FALSE)</f>
        <v>1922182.3999999997</v>
      </c>
      <c r="L114" s="104">
        <f>HLOOKUP(B114,[2]Sheet1!C$31:AJ$36,3,FALSE)</f>
        <v>3772200</v>
      </c>
      <c r="M114" s="104">
        <f>HLOOKUP(B114,[2]Sheet1!C$37:AJ$42,3,FALSE)</f>
        <v>469646</v>
      </c>
      <c r="N114" s="128" t="str">
        <f>HLOOKUP(B114,[1]Sheet2!$C$19:$AJ$24,3,FALSE)</f>
        <v>124501.88</v>
      </c>
      <c r="O114" s="129">
        <f>HLOOKUP(B114,[1]Sheet2!$C$25:$AJ$30,2,FALSE)</f>
        <v>515191</v>
      </c>
      <c r="P114" s="129">
        <f>HLOOKUP(B114,[1]Sheet2!$C$31:$AJ$36,3,FALSE)</f>
        <v>145998480</v>
      </c>
    </row>
    <row r="115" spans="1:16">
      <c r="A115" s="103">
        <v>23</v>
      </c>
      <c r="B115" s="103" t="s">
        <v>22</v>
      </c>
      <c r="C115" s="103">
        <v>2013</v>
      </c>
      <c r="D115" s="103">
        <f>HLOOKUP(B115,[1]Sheet2!$C$7:$AJ$12,4,FALSE)</f>
        <v>1214</v>
      </c>
      <c r="E115" s="103">
        <f>HLOOKUP(B115,[1]Sheet2!$C$1:$AJ$6,4,FALSE)</f>
        <v>810</v>
      </c>
      <c r="F115" s="103">
        <f>HLOOKUP(B115,[1]Sheet2!$C$13:$AJ$18,4,FALSE)</f>
        <v>4542</v>
      </c>
      <c r="G115" s="104">
        <f>HLOOKUP(B115,[2]Sheet1!C$1:AJ$6,4,FALSE)</f>
        <v>6566</v>
      </c>
      <c r="H115" s="104">
        <f>HLOOKUP(B115,[2]Sheet1!C$7:AJ$12,4,FALSE)</f>
        <v>2731570</v>
      </c>
      <c r="I115" s="104">
        <f>HLOOKUP(B115,[2]Sheet1!C$13:AJ$18,4,FALSE)</f>
        <v>106778</v>
      </c>
      <c r="J115" s="104">
        <f>HLOOKUP(B115,[2]Sheet1!C$19:AJ$24,4,FALSE)</f>
        <v>1065917</v>
      </c>
      <c r="K115" s="104">
        <f>HLOOKUP(B115,[2]Sheet1!C$25:AJ$30,4,FALSE)</f>
        <v>1320051.3999999999</v>
      </c>
      <c r="L115" s="104">
        <f>HLOOKUP(B115,[2]Sheet1!C$31:AJ$36,4,FALSE)</f>
        <v>3870800</v>
      </c>
      <c r="M115" s="104">
        <f>HLOOKUP(B115,[2]Sheet1!C$37:AJ$42,4,FALSE)</f>
        <v>438533</v>
      </c>
      <c r="N115" s="128" t="str">
        <f>HLOOKUP(B115,[1]Sheet2!$C$19:$AJ$24,4,FALSE)</f>
        <v>133868.68</v>
      </c>
      <c r="O115" s="129">
        <f>HLOOKUP(B115,[1]Sheet2!$C$25:$AJ$30,4,FALSE)</f>
        <v>519132</v>
      </c>
      <c r="P115" s="129">
        <f>HLOOKUP(B115,[1]Sheet2!$C$31:$AJ$36,4,FALSE)</f>
        <v>158472710</v>
      </c>
    </row>
    <row r="116" spans="1:16">
      <c r="A116" s="103">
        <v>23</v>
      </c>
      <c r="B116" s="103" t="s">
        <v>22</v>
      </c>
      <c r="C116" s="103">
        <v>2014</v>
      </c>
      <c r="D116" s="103">
        <f>HLOOKUP(B116,[1]Sheet2!$C$7:$AJ$12,5,FALSE)</f>
        <v>981</v>
      </c>
      <c r="E116" s="103">
        <f>HLOOKUP(B116,[1]Sheet2!$C$1:$AJ$6,5,FALSE)</f>
        <v>855</v>
      </c>
      <c r="F116" s="103">
        <f>HLOOKUP(B116,[1]Sheet2!$C$13:$AJ$18,5,FALSE)</f>
        <v>4635</v>
      </c>
      <c r="G116" s="104">
        <f>HLOOKUP(B116,[2]Sheet1!C$1:AJ$6,5,FALSE)</f>
        <v>6471</v>
      </c>
      <c r="H116" s="104">
        <f>HLOOKUP(B116,[2]Sheet1!C$7:AJ$12,5,FALSE)</f>
        <v>2815550</v>
      </c>
      <c r="I116" s="104">
        <f>HLOOKUP(B116,[2]Sheet1!C$13:AJ$18,5,FALSE)</f>
        <v>119237</v>
      </c>
      <c r="J116" s="104">
        <f>HLOOKUP(B116,[2]Sheet1!C$19:AJ$24,5,FALSE)</f>
        <v>1127400</v>
      </c>
      <c r="K116" s="104">
        <f>HLOOKUP(B116,[2]Sheet1!C$25:AJ$30,5,FALSE)</f>
        <v>2145665.1</v>
      </c>
      <c r="L116" s="104">
        <f>HLOOKUP(B116,[2]Sheet1!C$31:AJ$36,5,FALSE)</f>
        <v>3969600</v>
      </c>
      <c r="M116" s="104">
        <f>HLOOKUP(B116,[2]Sheet1!C$37:AJ$42,5,FALSE)</f>
        <v>466029</v>
      </c>
      <c r="N116" s="128" t="str">
        <f>HLOOKUP(B116,[1]Sheet2!$C$19:$AJ$24,5,FALSE)</f>
        <v>133086.11</v>
      </c>
      <c r="O116" s="129">
        <f>HLOOKUP(B116,[1]Sheet2!$C$25:$AJ$30,5,FALSE)</f>
        <v>527515</v>
      </c>
      <c r="P116" s="129">
        <f>HLOOKUP(B116,[1]Sheet2!$C$31:$AJ$36,5,FALSE)</f>
        <v>157399960</v>
      </c>
    </row>
    <row r="117" spans="1:16">
      <c r="A117" s="103">
        <v>23</v>
      </c>
      <c r="B117" s="103" t="s">
        <v>22</v>
      </c>
      <c r="C117" s="103">
        <v>2015</v>
      </c>
      <c r="D117" s="103">
        <f>HLOOKUP(B117,[1]Sheet2!$C$7:$AJ$12,6,FALSE)</f>
        <v>981</v>
      </c>
      <c r="E117" s="103">
        <f>HLOOKUP(B117,[1]Sheet2!$C$1:$AJ$6,6,FALSE)</f>
        <v>855</v>
      </c>
      <c r="F117" s="103">
        <f>HLOOKUP(B117,[1]Sheet2!$C$13:$AJ$18,6,FALSE)</f>
        <v>3452</v>
      </c>
      <c r="G117" s="104">
        <f>HLOOKUP(B117,[2]Sheet1!C$1:AJ$6,6,FALSE)</f>
        <v>5288</v>
      </c>
      <c r="H117" s="104">
        <f>HLOOKUP(B117,[2]Sheet1!C$7:AJ$12,6,FALSE)</f>
        <v>3007300</v>
      </c>
      <c r="I117" s="104">
        <f>HLOOKUP(B117,[2]Sheet1!C$13:AJ$18,6,FALSE)</f>
        <v>149794</v>
      </c>
      <c r="J117" s="104">
        <f>HLOOKUP(B117,[2]Sheet1!C$19:AJ$24,6,FALSE)</f>
        <v>1193642</v>
      </c>
      <c r="K117" s="104">
        <f>HLOOKUP(B117,[2]Sheet1!C$25:AJ$30,6,FALSE)</f>
        <v>2381442.3000000003</v>
      </c>
      <c r="L117" s="104">
        <f>HLOOKUP(B117,[2]Sheet1!C$31:AJ$36,6,FALSE)</f>
        <v>3422676</v>
      </c>
      <c r="M117" s="104">
        <f>HLOOKUP(B117,[2]Sheet1!C$37:AJ$42,6,FALSE)</f>
        <v>440648</v>
      </c>
      <c r="N117" s="128" t="str">
        <f>HLOOKUP(B117,[1]Sheet2!$C$19:$AJ$24,6,FALSE)</f>
        <v>128594.76</v>
      </c>
      <c r="O117" s="129">
        <f>HLOOKUP(B117,[1]Sheet2!$C$25:$AJ$30,6,FALSE)</f>
        <v>503691</v>
      </c>
      <c r="P117" s="129">
        <f>HLOOKUP(B117,[1]Sheet2!$C$31:$AJ$36,6,FALSE)</f>
        <v>146992800</v>
      </c>
    </row>
    <row r="118" spans="1:16">
      <c r="A118" s="103">
        <v>24</v>
      </c>
      <c r="B118" s="103" t="s">
        <v>280</v>
      </c>
      <c r="C118" s="103">
        <v>2011</v>
      </c>
      <c r="D118" s="103">
        <f>HLOOKUP(B118,[1]Sheet2!$C$7:$AJ$12,2,FALSE)</f>
        <v>0</v>
      </c>
      <c r="E118" s="103">
        <f>HLOOKUP(B118,[1]Sheet2!$C$1:$AJ$6,2,FALSE)</f>
        <v>0</v>
      </c>
      <c r="F118" s="103">
        <f>HLOOKUP(B118,[1]Sheet2!$C$13:$AJ$18,2,FALSE)</f>
        <v>0</v>
      </c>
      <c r="G118" s="104" t="e">
        <f>HLOOKUP(B118,[2]Sheet1!C$1:AJ$6,2,FALSE)</f>
        <v>#REF!</v>
      </c>
      <c r="H118" s="104">
        <f>HLOOKUP(B118,[2]Sheet1!C$7:AJ$12,2,FALSE)</f>
        <v>177620</v>
      </c>
      <c r="I118" s="104" t="e">
        <f>HLOOKUP(B118,[2]Sheet1!C$13:AJ$18,2,FALSE)</f>
        <v>#REF!</v>
      </c>
      <c r="J118" s="104" t="e">
        <f>HLOOKUP(B118,[2]Sheet1!C$19:AJ$24,2,FALSE)</f>
        <v>#REF!</v>
      </c>
      <c r="K118" s="104" t="e">
        <f>HLOOKUP(B118,[2]Sheet1!C$25:AJ$30,2,FALSE)</f>
        <v>#REF!</v>
      </c>
      <c r="L118" s="104" t="e">
        <f>HLOOKUP(B118,[2]Sheet1!C$31:AJ$36,2,FALSE)</f>
        <v>#REF!</v>
      </c>
      <c r="M118" s="104" t="e">
        <f>HLOOKUP(B118,[2]Sheet1!C$37:AJ$42,2,FALSE)</f>
        <v>#REF!</v>
      </c>
      <c r="N118" s="128" t="str">
        <f>HLOOKUP(B118,[1]Sheet2!$C$19:$AJ$24,2,FALSE)</f>
        <v>-</v>
      </c>
      <c r="O118" s="129">
        <f>HLOOKUP(B118,[1]Sheet2!$C$25:$AJ$30,3,FALSE)</f>
        <v>0</v>
      </c>
      <c r="P118" s="129">
        <f>HLOOKUP(B118,[1]Sheet2!$C$31:$AJ$36,2,FALSE)</f>
        <v>0</v>
      </c>
    </row>
    <row r="119" spans="1:16">
      <c r="A119" s="103">
        <v>24</v>
      </c>
      <c r="B119" s="103" t="s">
        <v>280</v>
      </c>
      <c r="C119" s="103">
        <v>2012</v>
      </c>
      <c r="D119" s="103">
        <f>HLOOKUP(B119,[1]Sheet2!$C$7:$AJ$12,3,FALSE)</f>
        <v>0</v>
      </c>
      <c r="E119" s="103">
        <f>HLOOKUP(B119,[1]Sheet2!$C$1:$AJ$6,3,FALSE)</f>
        <v>0</v>
      </c>
      <c r="F119" s="103">
        <f>HLOOKUP(B119,[1]Sheet2!$C$13:$AJ$18,3,FALSE)</f>
        <v>0</v>
      </c>
      <c r="G119" s="104" t="e">
        <f>HLOOKUP(B119,[2]Sheet1!C$1:AJ$6,3,FALSE)</f>
        <v>#REF!</v>
      </c>
      <c r="H119" s="104">
        <f>HLOOKUP(B119,[2]Sheet1!C$7:AJ$12,3,FALSE)</f>
        <v>168320</v>
      </c>
      <c r="I119" s="104" t="e">
        <f>HLOOKUP(B119,[2]Sheet1!C$13:AJ$18,3,FALSE)</f>
        <v>#REF!</v>
      </c>
      <c r="J119" s="104" t="str">
        <f>HLOOKUP(B119,[2]Sheet1!C$19:AJ$24,3,FALSE)</f>
        <v>-</v>
      </c>
      <c r="K119" s="104">
        <f>HLOOKUP(B119,[2]Sheet1!C$25:AJ$30,3,FALSE)</f>
        <v>91902.6</v>
      </c>
      <c r="L119" s="104" t="e">
        <f>HLOOKUP(B119,[2]Sheet1!C$31:AJ$36,3,FALSE)</f>
        <v>#REF!</v>
      </c>
      <c r="M119" s="104" t="e">
        <f>HLOOKUP(B119,[2]Sheet1!C$37:AJ$42,3,FALSE)</f>
        <v>#REF!</v>
      </c>
      <c r="N119" s="128" t="str">
        <f>HLOOKUP(B119,[1]Sheet2!$C$19:$AJ$24,3,FALSE)</f>
        <v>-</v>
      </c>
      <c r="O119" s="129">
        <f>HLOOKUP(B119,[1]Sheet2!$C$25:$AJ$30,2,FALSE)</f>
        <v>0</v>
      </c>
      <c r="P119" s="129">
        <f>HLOOKUP(B119,[1]Sheet2!$C$31:$AJ$36,3,FALSE)</f>
        <v>0</v>
      </c>
    </row>
    <row r="120" spans="1:16">
      <c r="A120" s="103">
        <v>24</v>
      </c>
      <c r="B120" s="103" t="s">
        <v>280</v>
      </c>
      <c r="C120" s="103">
        <v>2013</v>
      </c>
      <c r="D120" s="103">
        <f>HLOOKUP(B120,[1]Sheet2!$C$7:$AJ$12,4,FALSE)</f>
        <v>0</v>
      </c>
      <c r="E120" s="103">
        <f>HLOOKUP(B120,[1]Sheet2!$C$1:$AJ$6,4,FALSE)</f>
        <v>0</v>
      </c>
      <c r="F120" s="103">
        <f>HLOOKUP(B120,[1]Sheet2!$C$13:$AJ$18,4,FALSE)</f>
        <v>0</v>
      </c>
      <c r="G120" s="104" t="e">
        <f>HLOOKUP(B120,[2]Sheet1!C$1:AJ$6,4,FALSE)</f>
        <v>#REF!</v>
      </c>
      <c r="H120" s="104">
        <f>HLOOKUP(B120,[2]Sheet1!C$7:AJ$12,4,FALSE)</f>
        <v>180740</v>
      </c>
      <c r="I120" s="104">
        <f>HLOOKUP(B120,[2]Sheet1!C$13:AJ$18,4,FALSE)</f>
        <v>8894</v>
      </c>
      <c r="J120" s="104" t="str">
        <f>HLOOKUP(B120,[2]Sheet1!C$19:AJ$24,4,FALSE)</f>
        <v>-</v>
      </c>
      <c r="K120" s="104">
        <f>HLOOKUP(B120,[2]Sheet1!C$25:AJ$30,4,FALSE)</f>
        <v>61211.6</v>
      </c>
      <c r="L120" s="104" t="e">
        <f>HLOOKUP(B120,[2]Sheet1!C$31:AJ$36,4,FALSE)</f>
        <v>#REF!</v>
      </c>
      <c r="M120" s="104">
        <f>HLOOKUP(B120,[2]Sheet1!C$37:AJ$42,4,FALSE)</f>
        <v>44092</v>
      </c>
      <c r="N120" s="128" t="str">
        <f>HLOOKUP(B120,[1]Sheet2!$C$19:$AJ$24,4,FALSE)</f>
        <v>74106.93</v>
      </c>
      <c r="O120" s="129">
        <f>HLOOKUP(B120,[1]Sheet2!$C$25:$AJ$30,4,FALSE)</f>
        <v>52605</v>
      </c>
      <c r="P120" s="129">
        <f>HLOOKUP(B120,[1]Sheet2!$C$31:$AJ$36,4,FALSE)</f>
        <v>88415130</v>
      </c>
    </row>
    <row r="121" spans="1:16">
      <c r="A121" s="103">
        <v>24</v>
      </c>
      <c r="B121" s="103" t="s">
        <v>280</v>
      </c>
      <c r="C121" s="103">
        <v>2014</v>
      </c>
      <c r="D121" s="103">
        <f>HLOOKUP(B121,[1]Sheet2!$C$7:$AJ$12,5,FALSE)</f>
        <v>0</v>
      </c>
      <c r="E121" s="103">
        <f>HLOOKUP(B121,[1]Sheet2!$C$1:$AJ$6,5,FALSE)</f>
        <v>0</v>
      </c>
      <c r="F121" s="103">
        <f>HLOOKUP(B121,[1]Sheet2!$C$13:$AJ$18,5,FALSE)</f>
        <v>0</v>
      </c>
      <c r="G121" s="104" t="e">
        <f>HLOOKUP(B121,[2]Sheet1!C$1:AJ$6,5,FALSE)</f>
        <v>#REF!</v>
      </c>
      <c r="H121" s="104">
        <f>HLOOKUP(B121,[2]Sheet1!C$7:AJ$12,5,FALSE)</f>
        <v>199370</v>
      </c>
      <c r="I121" s="104">
        <f>HLOOKUP(B121,[2]Sheet1!C$13:AJ$18,5,FALSE)</f>
        <v>12882</v>
      </c>
      <c r="J121" s="104" t="e">
        <f>HLOOKUP(B121,[2]Sheet1!C$19:AJ$24,5,FALSE)</f>
        <v>#REF!</v>
      </c>
      <c r="K121" s="104">
        <f>HLOOKUP(B121,[2]Sheet1!C$25:AJ$30,5,FALSE)</f>
        <v>108322.99999999999</v>
      </c>
      <c r="L121" s="104" t="e">
        <f>HLOOKUP(B121,[2]Sheet1!C$31:AJ$36,5,FALSE)</f>
        <v>#REF!</v>
      </c>
      <c r="M121" s="104">
        <f>HLOOKUP(B121,[2]Sheet1!C$37:AJ$42,5,FALSE)</f>
        <v>47696</v>
      </c>
      <c r="N121" s="128" t="str">
        <f>HLOOKUP(B121,[1]Sheet2!$C$19:$AJ$24,5,FALSE)</f>
        <v>77152.60</v>
      </c>
      <c r="O121" s="129">
        <f>HLOOKUP(B121,[1]Sheet2!$C$25:$AJ$30,5,FALSE)</f>
        <v>59184</v>
      </c>
      <c r="P121" s="129">
        <f>HLOOKUP(B121,[1]Sheet2!$C$31:$AJ$36,5,FALSE)</f>
        <v>95734770</v>
      </c>
    </row>
    <row r="122" spans="1:16">
      <c r="A122" s="103">
        <v>24</v>
      </c>
      <c r="B122" s="103" t="s">
        <v>280</v>
      </c>
      <c r="C122" s="103">
        <v>2015</v>
      </c>
      <c r="D122" s="103">
        <f>HLOOKUP(B122,[1]Sheet2!$C$7:$AJ$12,6,FALSE)</f>
        <v>336</v>
      </c>
      <c r="E122" s="103">
        <f>HLOOKUP(B122,[1]Sheet2!$C$1:$AJ$6,6,FALSE)</f>
        <v>469</v>
      </c>
      <c r="F122" s="103">
        <f>HLOOKUP(B122,[1]Sheet2!$C$13:$AJ$18,6,FALSE)</f>
        <v>1208</v>
      </c>
      <c r="G122" s="104">
        <f>HLOOKUP(B122,[2]Sheet1!C$1:AJ$6,6,FALSE)</f>
        <v>2013</v>
      </c>
      <c r="H122" s="104">
        <f>HLOOKUP(B122,[2]Sheet1!C$7:AJ$12,6,FALSE)</f>
        <v>206500</v>
      </c>
      <c r="I122" s="104">
        <f>HLOOKUP(B122,[2]Sheet1!C$13:AJ$18,6,FALSE)</f>
        <v>15674</v>
      </c>
      <c r="J122" s="104">
        <f>HLOOKUP(B122,[2]Sheet1!C$19:AJ$24,6,FALSE)</f>
        <v>1044605</v>
      </c>
      <c r="K122" s="104">
        <f>HLOOKUP(B122,[2]Sheet1!C$25:AJ$30,6,FALSE)</f>
        <v>230919.6</v>
      </c>
      <c r="L122" s="104">
        <f>HLOOKUP(B122,[2]Sheet1!C$31:AJ$36,6,FALSE)</f>
        <v>639639</v>
      </c>
      <c r="M122" s="104">
        <f>HLOOKUP(B122,[2]Sheet1!C$37:AJ$42,6,FALSE)</f>
        <v>49316</v>
      </c>
      <c r="N122" s="128" t="str">
        <f>HLOOKUP(B122,[1]Sheet2!$C$19:$AJ$24,6,FALSE)</f>
        <v>76823.85</v>
      </c>
      <c r="O122" s="129">
        <f>HLOOKUP(B122,[1]Sheet2!$C$25:$AJ$30,6,FALSE)</f>
        <v>62071</v>
      </c>
      <c r="P122" s="129">
        <f>HLOOKUP(B122,[1]Sheet2!$C$31:$AJ$36,6,FALSE)</f>
        <v>96694090</v>
      </c>
    </row>
    <row r="123" spans="1:16">
      <c r="A123" s="103">
        <v>25</v>
      </c>
      <c r="B123" s="103" t="s">
        <v>235</v>
      </c>
      <c r="C123" s="103">
        <v>2011</v>
      </c>
      <c r="D123" s="103">
        <f>HLOOKUP(B123,[1]Sheet2!$C$7:$AJ$12,2,FALSE)</f>
        <v>608</v>
      </c>
      <c r="E123" s="103">
        <f>HLOOKUP(B123,[1]Sheet2!$C$1:$AJ$6,2,FALSE)</f>
        <v>476</v>
      </c>
      <c r="F123" s="103">
        <f>HLOOKUP(B123,[1]Sheet2!$C$13:$AJ$18,2,FALSE)</f>
        <v>1991</v>
      </c>
      <c r="G123" s="104">
        <f>HLOOKUP(B123,[2]Sheet1!C$1:AJ$6,2,FALSE)</f>
        <v>3075</v>
      </c>
      <c r="H123" s="104">
        <f>HLOOKUP(B123,[2]Sheet1!C$7:AJ$12,2,FALSE)</f>
        <v>986620</v>
      </c>
      <c r="I123" s="104">
        <f>HLOOKUP(B123,[2]Sheet1!C$13:AJ$18,2,FALSE)</f>
        <v>17498</v>
      </c>
      <c r="J123" s="104">
        <f>HLOOKUP(B123,[2]Sheet1!C$19:AJ$24,2,FALSE)</f>
        <v>617669</v>
      </c>
      <c r="K123" s="104">
        <f>HLOOKUP(B123,[2]Sheet1!C$25:AJ$30,2,FALSE)</f>
        <v>220178.1</v>
      </c>
      <c r="L123" s="104">
        <f>HLOOKUP(B123,[2]Sheet1!C$31:AJ$36,2,FALSE)</f>
        <v>2305900</v>
      </c>
      <c r="M123" s="104">
        <f>HLOOKUP(B123,[2]Sheet1!C$37:AJ$42,2,FALSE)</f>
        <v>54911</v>
      </c>
      <c r="N123" s="128" t="str">
        <f>HLOOKUP(B123,[1]Sheet2!$C$19:$AJ$24,2,FALSE)</f>
        <v>23812.97</v>
      </c>
      <c r="O123" s="129">
        <f>HLOOKUP(B123,[1]Sheet2!$C$25:$AJ$30,3,FALSE)</f>
        <v>63875</v>
      </c>
      <c r="P123" s="129">
        <f>HLOOKUP(B123,[1]Sheet2!$C$31:$AJ$36,2,FALSE)</f>
        <v>24867950</v>
      </c>
    </row>
    <row r="124" spans="1:16">
      <c r="A124" s="103">
        <v>25</v>
      </c>
      <c r="B124" s="103" t="s">
        <v>235</v>
      </c>
      <c r="C124" s="103">
        <v>2012</v>
      </c>
      <c r="D124" s="103">
        <f>HLOOKUP(B124,[1]Sheet2!$C$7:$AJ$12,3,FALSE)</f>
        <v>553</v>
      </c>
      <c r="E124" s="103">
        <f>HLOOKUP(B124,[1]Sheet2!$C$1:$AJ$6,3,FALSE)</f>
        <v>476</v>
      </c>
      <c r="F124" s="103">
        <f>HLOOKUP(B124,[1]Sheet2!$C$13:$AJ$18,3,FALSE)</f>
        <v>2045</v>
      </c>
      <c r="G124" s="104">
        <f>HLOOKUP(B124,[2]Sheet1!C$1:AJ$6,3,FALSE)</f>
        <v>3074</v>
      </c>
      <c r="H124" s="104">
        <f>HLOOKUP(B124,[2]Sheet1!C$7:AJ$12,3,FALSE)</f>
        <v>1087080</v>
      </c>
      <c r="I124" s="104">
        <f>HLOOKUP(B124,[2]Sheet1!C$13:AJ$18,3,FALSE)</f>
        <v>18633</v>
      </c>
      <c r="J124" s="104">
        <f>HLOOKUP(B124,[2]Sheet1!C$19:AJ$24,3,FALSE)</f>
        <v>686099</v>
      </c>
      <c r="K124" s="104">
        <f>HLOOKUP(B124,[2]Sheet1!C$25:AJ$30,3,FALSE)</f>
        <v>46651.899999999994</v>
      </c>
      <c r="L124" s="104">
        <f>HLOOKUP(B124,[2]Sheet1!C$31:AJ$36,3,FALSE)</f>
        <v>2333500</v>
      </c>
      <c r="M124" s="104">
        <f>HLOOKUP(B124,[2]Sheet1!C$37:AJ$42,3,FALSE)</f>
        <v>58678</v>
      </c>
      <c r="N124" s="128" t="str">
        <f>HLOOKUP(B124,[1]Sheet2!$C$19:$AJ$24,3,FALSE)</f>
        <v>25145.96</v>
      </c>
      <c r="O124" s="129">
        <f>HLOOKUP(B124,[1]Sheet2!$C$25:$AJ$30,2,FALSE)</f>
        <v>57344</v>
      </c>
      <c r="P124" s="129">
        <f>HLOOKUP(B124,[1]Sheet2!$C$31:$AJ$36,3,FALSE)</f>
        <v>27373410</v>
      </c>
    </row>
    <row r="125" spans="1:16">
      <c r="A125" s="103">
        <v>25</v>
      </c>
      <c r="B125" s="103" t="s">
        <v>235</v>
      </c>
      <c r="C125" s="103">
        <v>2013</v>
      </c>
      <c r="D125" s="103">
        <f>HLOOKUP(B125,[1]Sheet2!$C$7:$AJ$12,4,FALSE)</f>
        <v>553</v>
      </c>
      <c r="E125" s="103">
        <f>HLOOKUP(B125,[1]Sheet2!$C$1:$AJ$6,4,FALSE)</f>
        <v>476</v>
      </c>
      <c r="F125" s="103">
        <f>HLOOKUP(B125,[1]Sheet2!$C$13:$AJ$18,4,FALSE)</f>
        <v>2195</v>
      </c>
      <c r="G125" s="104">
        <f>HLOOKUP(B125,[2]Sheet1!C$1:AJ$6,4,FALSE)</f>
        <v>3224</v>
      </c>
      <c r="H125" s="104">
        <f>HLOOKUP(B125,[2]Sheet1!C$7:AJ$12,4,FALSE)</f>
        <v>1192520</v>
      </c>
      <c r="I125" s="104">
        <f>HLOOKUP(B125,[2]Sheet1!C$13:AJ$18,4,FALSE)</f>
        <v>19190</v>
      </c>
      <c r="J125" s="104">
        <f>HLOOKUP(B125,[2]Sheet1!C$19:AJ$24,4,FALSE)</f>
        <v>755755</v>
      </c>
      <c r="K125" s="104">
        <f>HLOOKUP(B125,[2]Sheet1!C$25:AJ$30,4,FALSE)</f>
        <v>65706.299999999988</v>
      </c>
      <c r="L125" s="104">
        <f>HLOOKUP(B125,[2]Sheet1!C$31:AJ$36,4,FALSE)</f>
        <v>2360400</v>
      </c>
      <c r="M125" s="104">
        <f>HLOOKUP(B125,[2]Sheet1!C$37:AJ$42,4,FALSE)</f>
        <v>62422</v>
      </c>
      <c r="N125" s="128" t="str">
        <f>HLOOKUP(B125,[1]Sheet2!$C$19:$AJ$24,4,FALSE)</f>
        <v>26445.86</v>
      </c>
      <c r="O125" s="129">
        <f>HLOOKUP(B125,[1]Sheet2!$C$25:$AJ$30,4,FALSE)</f>
        <v>71007</v>
      </c>
      <c r="P125" s="129">
        <f>HLOOKUP(B125,[1]Sheet2!$C$31:$AJ$36,4,FALSE)</f>
        <v>30121090</v>
      </c>
    </row>
    <row r="126" spans="1:16">
      <c r="A126" s="103">
        <v>25</v>
      </c>
      <c r="B126" s="103" t="s">
        <v>235</v>
      </c>
      <c r="C126" s="103">
        <v>2014</v>
      </c>
      <c r="D126" s="103">
        <f>HLOOKUP(B126,[1]Sheet2!$C$7:$AJ$12,5,FALSE)</f>
        <v>697</v>
      </c>
      <c r="E126" s="103">
        <f>HLOOKUP(B126,[1]Sheet2!$C$1:$AJ$6,5,FALSE)</f>
        <v>475</v>
      </c>
      <c r="F126" s="103">
        <f>HLOOKUP(B126,[1]Sheet2!$C$13:$AJ$18,5,FALSE)</f>
        <v>2196</v>
      </c>
      <c r="G126" s="104">
        <f>HLOOKUP(B126,[2]Sheet1!C$1:AJ$6,5,FALSE)</f>
        <v>3368</v>
      </c>
      <c r="H126" s="104">
        <f>HLOOKUP(B126,[2]Sheet1!C$7:AJ$12,5,FALSE)</f>
        <v>1240320</v>
      </c>
      <c r="I126" s="104">
        <f>HLOOKUP(B126,[2]Sheet1!C$13:AJ$18,5,FALSE)</f>
        <v>17906</v>
      </c>
      <c r="J126" s="104">
        <f>HLOOKUP(B126,[2]Sheet1!C$19:AJ$24,5,FALSE)</f>
        <v>795035</v>
      </c>
      <c r="K126" s="104">
        <f>HLOOKUP(B126,[2]Sheet1!C$25:AJ$30,5,FALSE)</f>
        <v>98450.9</v>
      </c>
      <c r="L126" s="104">
        <f>HLOOKUP(B126,[2]Sheet1!C$31:AJ$36,5,FALSE)</f>
        <v>2386600</v>
      </c>
      <c r="M126" s="104">
        <f>HLOOKUP(B126,[2]Sheet1!C$37:AJ$42,5,FALSE)</f>
        <v>66361</v>
      </c>
      <c r="N126" s="128" t="str">
        <f>HLOOKUP(B126,[1]Sheet2!$C$19:$AJ$24,5,FALSE)</f>
        <v>27805.52</v>
      </c>
      <c r="O126" s="129">
        <f>HLOOKUP(B126,[1]Sheet2!$C$25:$AJ$30,5,FALSE)</f>
        <v>80668</v>
      </c>
      <c r="P126" s="129">
        <f>HLOOKUP(B126,[1]Sheet2!$C$31:$AJ$36,5,FALSE)</f>
        <v>33800170</v>
      </c>
    </row>
    <row r="127" spans="1:16">
      <c r="A127" s="103">
        <v>25</v>
      </c>
      <c r="B127" s="103" t="s">
        <v>235</v>
      </c>
      <c r="C127" s="103">
        <v>2015</v>
      </c>
      <c r="D127" s="103">
        <f>HLOOKUP(B127,[1]Sheet2!$C$7:$AJ$12,6,FALSE)</f>
        <v>698</v>
      </c>
      <c r="E127" s="103">
        <f>HLOOKUP(B127,[1]Sheet2!$C$1:$AJ$6,6,FALSE)</f>
        <v>496</v>
      </c>
      <c r="F127" s="103">
        <f>HLOOKUP(B127,[1]Sheet2!$C$13:$AJ$18,6,FALSE)</f>
        <v>3411</v>
      </c>
      <c r="G127" s="104">
        <f>HLOOKUP(B127,[2]Sheet1!C$1:AJ$6,6,FALSE)</f>
        <v>4605</v>
      </c>
      <c r="H127" s="104">
        <f>HLOOKUP(B127,[2]Sheet1!C$7:AJ$12,6,FALSE)</f>
        <v>1302580</v>
      </c>
      <c r="I127" s="104">
        <f>HLOOKUP(B127,[2]Sheet1!C$13:AJ$18,6,FALSE)</f>
        <v>21918</v>
      </c>
      <c r="J127" s="104">
        <f>HLOOKUP(B127,[2]Sheet1!C$19:AJ$24,6,FALSE)</f>
        <v>820426</v>
      </c>
      <c r="K127" s="104">
        <f>HLOOKUP(B127,[2]Sheet1!C$25:AJ$30,6,FALSE)</f>
        <v>87954.999999999985</v>
      </c>
      <c r="L127" s="104">
        <f>HLOOKUP(B127,[2]Sheet1!C$31:AJ$36,6,FALSE)</f>
        <v>2409921</v>
      </c>
      <c r="M127" s="104">
        <f>HLOOKUP(B127,[2]Sheet1!C$37:AJ$42,6,FALSE)</f>
        <v>70425</v>
      </c>
      <c r="N127" s="128" t="str">
        <f>HLOOKUP(B127,[1]Sheet2!$C$19:$AJ$24,6,FALSE)</f>
        <v>29196.39</v>
      </c>
      <c r="O127" s="129">
        <f>HLOOKUP(B127,[1]Sheet2!$C$25:$AJ$30,6,FALSE)</f>
        <v>91280</v>
      </c>
      <c r="P127" s="129">
        <f>HLOOKUP(B127,[1]Sheet2!$C$31:$AJ$36,6,FALSE)</f>
        <v>37842340</v>
      </c>
    </row>
    <row r="128" spans="1:16">
      <c r="A128" s="103">
        <v>26</v>
      </c>
      <c r="B128" s="103" t="s">
        <v>239</v>
      </c>
      <c r="C128" s="103">
        <v>2011</v>
      </c>
      <c r="D128" s="103">
        <f>HLOOKUP(B128,[1]Sheet2!$C$7:$AJ$12,2,FALSE)</f>
        <v>1300</v>
      </c>
      <c r="E128" s="103">
        <f>HLOOKUP(B128,[1]Sheet2!$C$1:$AJ$6,2,FALSE)</f>
        <v>1031</v>
      </c>
      <c r="F128" s="103">
        <f>HLOOKUP(B128,[1]Sheet2!$C$13:$AJ$18,2,FALSE)</f>
        <v>3781</v>
      </c>
      <c r="G128" s="104">
        <f>HLOOKUP(B128,[2]Sheet1!C$1:AJ$6,2,FALSE)</f>
        <v>6112</v>
      </c>
      <c r="H128" s="104">
        <f>HLOOKUP(B128,[2]Sheet1!C$7:AJ$12,2,FALSE)</f>
        <v>574710</v>
      </c>
      <c r="I128" s="104">
        <f>HLOOKUP(B128,[2]Sheet1!C$13:AJ$18,2,FALSE)</f>
        <v>17133</v>
      </c>
      <c r="J128" s="104">
        <f>HLOOKUP(B128,[2]Sheet1!C$19:AJ$24,2,FALSE)</f>
        <v>539076</v>
      </c>
      <c r="K128" s="104">
        <f>HLOOKUP(B128,[2]Sheet1!C$25:AJ$30,2,FALSE)</f>
        <v>370357.6</v>
      </c>
      <c r="L128" s="104">
        <f>HLOOKUP(B128,[2]Sheet1!C$31:AJ$36,2,FALSE)</f>
        <v>2692800</v>
      </c>
      <c r="M128" s="104">
        <f>HLOOKUP(B128,[2]Sheet1!C$37:AJ$42,2,FALSE)</f>
        <v>56834</v>
      </c>
      <c r="N128" s="128" t="str">
        <f>HLOOKUP(B128,[1]Sheet2!$C$19:$AJ$24,2,FALSE)</f>
        <v>21105.70</v>
      </c>
      <c r="O128" s="129">
        <f>HLOOKUP(B128,[1]Sheet2!$C$25:$AJ$30,3,FALSE)</f>
        <v>69638</v>
      </c>
      <c r="P128" s="129">
        <f>HLOOKUP(B128,[1]Sheet2!$C$31:$AJ$36,2,FALSE)</f>
        <v>22547480</v>
      </c>
    </row>
    <row r="129" spans="1:16">
      <c r="A129" s="103">
        <v>26</v>
      </c>
      <c r="B129" s="103" t="s">
        <v>239</v>
      </c>
      <c r="C129" s="103">
        <v>2012</v>
      </c>
      <c r="D129" s="103">
        <f>HLOOKUP(B129,[1]Sheet2!$C$7:$AJ$12,3,FALSE)</f>
        <v>806</v>
      </c>
      <c r="E129" s="103">
        <f>HLOOKUP(B129,[1]Sheet2!$C$1:$AJ$6,3,FALSE)</f>
        <v>1031</v>
      </c>
      <c r="F129" s="103">
        <f>HLOOKUP(B129,[1]Sheet2!$C$13:$AJ$18,3,FALSE)</f>
        <v>3781</v>
      </c>
      <c r="G129" s="104">
        <f>HLOOKUP(B129,[2]Sheet1!C$1:AJ$6,3,FALSE)</f>
        <v>5618</v>
      </c>
      <c r="H129" s="104">
        <f>HLOOKUP(B129,[2]Sheet1!C$7:AJ$12,3,FALSE)</f>
        <v>686190</v>
      </c>
      <c r="I129" s="104">
        <f>HLOOKUP(B129,[2]Sheet1!C$13:AJ$18,3,FALSE)</f>
        <v>18646</v>
      </c>
      <c r="J129" s="104">
        <f>HLOOKUP(B129,[2]Sheet1!C$19:AJ$24,3,FALSE)</f>
        <v>584341</v>
      </c>
      <c r="K129" s="104">
        <f>HLOOKUP(B129,[2]Sheet1!C$25:AJ$30,3,FALSE)</f>
        <v>806530.99999999988</v>
      </c>
      <c r="L129" s="104">
        <f>HLOOKUP(B129,[2]Sheet1!C$31:AJ$36,3,FALSE)</f>
        <v>2739300</v>
      </c>
      <c r="M129" s="104">
        <f>HLOOKUP(B129,[2]Sheet1!C$37:AJ$42,3,FALSE)</f>
        <v>62250</v>
      </c>
      <c r="N129" s="128" t="str">
        <f>HLOOKUP(B129,[1]Sheet2!$C$19:$AJ$24,3,FALSE)</f>
        <v>22724.47</v>
      </c>
      <c r="O129" s="129">
        <f>HLOOKUP(B129,[1]Sheet2!$C$25:$AJ$30,2,FALSE)</f>
        <v>60716</v>
      </c>
      <c r="P129" s="129">
        <f>HLOOKUP(B129,[1]Sheet2!$C$31:$AJ$36,3,FALSE)</f>
        <v>25421640</v>
      </c>
    </row>
    <row r="130" spans="1:16">
      <c r="A130" s="103">
        <v>26</v>
      </c>
      <c r="B130" s="103" t="s">
        <v>239</v>
      </c>
      <c r="C130" s="103">
        <v>2013</v>
      </c>
      <c r="D130" s="103">
        <f>HLOOKUP(B130,[1]Sheet2!$C$7:$AJ$12,4,FALSE)</f>
        <v>807</v>
      </c>
      <c r="E130" s="103">
        <f>HLOOKUP(B130,[1]Sheet2!$C$1:$AJ$6,4,FALSE)</f>
        <v>1061</v>
      </c>
      <c r="F130" s="103">
        <f>HLOOKUP(B130,[1]Sheet2!$C$13:$AJ$18,4,FALSE)</f>
        <v>3888</v>
      </c>
      <c r="G130" s="104">
        <f>HLOOKUP(B130,[2]Sheet1!C$1:AJ$6,4,FALSE)</f>
        <v>5756</v>
      </c>
      <c r="H130" s="104">
        <f>HLOOKUP(B130,[2]Sheet1!C$7:AJ$12,4,FALSE)</f>
        <v>758700</v>
      </c>
      <c r="I130" s="104">
        <f>HLOOKUP(B130,[2]Sheet1!C$13:AJ$18,4,FALSE)</f>
        <v>20698</v>
      </c>
      <c r="J130" s="104">
        <f>HLOOKUP(B130,[2]Sheet1!C$19:AJ$24,4,FALSE)</f>
        <v>648554</v>
      </c>
      <c r="K130" s="104">
        <f>HLOOKUP(B130,[2]Sheet1!C$25:AJ$30,4,FALSE)</f>
        <v>855027.9</v>
      </c>
      <c r="L130" s="104">
        <f>HLOOKUP(B130,[2]Sheet1!C$31:AJ$36,4,FALSE)</f>
        <v>2785500</v>
      </c>
      <c r="M130" s="104">
        <f>HLOOKUP(B130,[2]Sheet1!C$37:AJ$42,4,FALSE)</f>
        <v>68219</v>
      </c>
      <c r="N130" s="128" t="str">
        <f>HLOOKUP(B130,[1]Sheet2!$C$19:$AJ$24,4,FALSE)</f>
        <v>24490.98</v>
      </c>
      <c r="O130" s="129">
        <f>HLOOKUP(B130,[1]Sheet2!$C$25:$AJ$30,4,FALSE)</f>
        <v>79842</v>
      </c>
      <c r="P130" s="129">
        <f>HLOOKUP(B130,[1]Sheet2!$C$31:$AJ$36,4,FALSE)</f>
        <v>28663640</v>
      </c>
    </row>
    <row r="131" spans="1:16">
      <c r="A131" s="103">
        <v>26</v>
      </c>
      <c r="B131" s="103" t="s">
        <v>239</v>
      </c>
      <c r="C131" s="103">
        <v>2014</v>
      </c>
      <c r="D131" s="103">
        <f>HLOOKUP(B131,[1]Sheet2!$C$7:$AJ$12,5,FALSE)</f>
        <v>878</v>
      </c>
      <c r="E131" s="103">
        <f>HLOOKUP(B131,[1]Sheet2!$C$1:$AJ$6,5,FALSE)</f>
        <v>843</v>
      </c>
      <c r="F131" s="103">
        <f>HLOOKUP(B131,[1]Sheet2!$C$13:$AJ$18,5,FALSE)</f>
        <v>3750</v>
      </c>
      <c r="G131" s="104">
        <f>HLOOKUP(B131,[2]Sheet1!C$1:AJ$6,5,FALSE)</f>
        <v>5471</v>
      </c>
      <c r="H131" s="104">
        <f>HLOOKUP(B131,[2]Sheet1!C$7:AJ$12,5,FALSE)</f>
        <v>865770</v>
      </c>
      <c r="I131" s="104">
        <f>HLOOKUP(B131,[2]Sheet1!C$13:AJ$18,5,FALSE)</f>
        <v>18134</v>
      </c>
      <c r="J131" s="104">
        <f>HLOOKUP(B131,[2]Sheet1!C$19:AJ$24,5,FALSE)</f>
        <v>700073</v>
      </c>
      <c r="K131" s="104">
        <f>HLOOKUP(B131,[2]Sheet1!C$25:AJ$30,5,FALSE)</f>
        <v>1494162.7</v>
      </c>
      <c r="L131" s="104">
        <f>HLOOKUP(B131,[2]Sheet1!C$31:AJ$36,5,FALSE)</f>
        <v>2831300</v>
      </c>
      <c r="M131" s="104">
        <f>HLOOKUP(B131,[2]Sheet1!C$37:AJ$42,5,FALSE)</f>
        <v>71678</v>
      </c>
      <c r="N131" s="128" t="str">
        <f>HLOOKUP(B131,[1]Sheet2!$C$19:$AJ$24,5,FALSE)</f>
        <v>25316.27</v>
      </c>
      <c r="O131" s="129">
        <f>HLOOKUP(B131,[1]Sheet2!$C$25:$AJ$30,5,FALSE)</f>
        <v>90246</v>
      </c>
      <c r="P131" s="129">
        <f>HLOOKUP(B131,[1]Sheet2!$C$31:$AJ$36,5,FALSE)</f>
        <v>31874690</v>
      </c>
    </row>
    <row r="132" spans="1:16">
      <c r="A132" s="103">
        <v>26</v>
      </c>
      <c r="B132" s="103" t="s">
        <v>239</v>
      </c>
      <c r="C132" s="103">
        <v>2015</v>
      </c>
      <c r="D132" s="103">
        <f>HLOOKUP(B132,[1]Sheet2!$C$7:$AJ$12,6,FALSE)</f>
        <v>878</v>
      </c>
      <c r="E132" s="103">
        <f>HLOOKUP(B132,[1]Sheet2!$C$1:$AJ$6,6,FALSE)</f>
        <v>843</v>
      </c>
      <c r="F132" s="103">
        <f>HLOOKUP(B132,[1]Sheet2!$C$13:$AJ$18,6,FALSE)</f>
        <v>3267</v>
      </c>
      <c r="G132" s="104">
        <f>HLOOKUP(B132,[2]Sheet1!C$1:AJ$6,6,FALSE)</f>
        <v>4988</v>
      </c>
      <c r="H132" s="104">
        <f>HLOOKUP(B132,[2]Sheet1!C$7:AJ$12,6,FALSE)</f>
        <v>948780</v>
      </c>
      <c r="I132" s="104">
        <f>HLOOKUP(B132,[2]Sheet1!C$13:AJ$18,6,FALSE)</f>
        <v>13058</v>
      </c>
      <c r="J132" s="104">
        <f>HLOOKUP(B132,[2]Sheet1!C$19:AJ$24,6,FALSE)</f>
        <v>760612</v>
      </c>
      <c r="K132" s="104">
        <f>HLOOKUP(B132,[2]Sheet1!C$25:AJ$30,6,FALSE)</f>
        <v>1085164.0999999996</v>
      </c>
      <c r="L132" s="104">
        <f>HLOOKUP(B132,[2]Sheet1!C$31:AJ$36,6,FALSE)</f>
        <v>2872857</v>
      </c>
      <c r="M132" s="104">
        <f>HLOOKUP(B132,[2]Sheet1!C$37:AJ$42,6,FALSE)</f>
        <v>82803</v>
      </c>
      <c r="N132" s="128" t="str">
        <f>HLOOKUP(B132,[1]Sheet2!$C$19:$AJ$24,6,FALSE)</f>
        <v>28784.20</v>
      </c>
      <c r="O132" s="129">
        <f>HLOOKUP(B132,[1]Sheet2!$C$25:$AJ$30,6,FALSE)</f>
        <v>107599</v>
      </c>
      <c r="P132" s="129">
        <f>HLOOKUP(B132,[1]Sheet2!$C$31:$AJ$36,6,FALSE)</f>
        <v>37403810</v>
      </c>
    </row>
    <row r="133" spans="1:16">
      <c r="A133" s="103">
        <v>27</v>
      </c>
      <c r="B133" s="103" t="s">
        <v>243</v>
      </c>
      <c r="C133" s="103">
        <v>2011</v>
      </c>
      <c r="D133" s="103">
        <f>HLOOKUP(B133,[1]Sheet2!$C$7:$AJ$12,2,FALSE)</f>
        <v>1002</v>
      </c>
      <c r="E133" s="103">
        <f>HLOOKUP(B133,[1]Sheet2!$C$1:$AJ$6,2,FALSE)</f>
        <v>638</v>
      </c>
      <c r="F133" s="103">
        <f>HLOOKUP(B133,[1]Sheet2!$C$13:$AJ$18,2,FALSE)</f>
        <v>14323</v>
      </c>
      <c r="G133" s="104">
        <f>HLOOKUP(B133,[2]Sheet1!C$1:AJ$6,2,FALSE)</f>
        <v>15963</v>
      </c>
      <c r="H133" s="104">
        <f>HLOOKUP(B133,[2]Sheet1!C$7:AJ$12,2,FALSE)</f>
        <v>3246420</v>
      </c>
      <c r="I133" s="104">
        <f>HLOOKUP(B133,[2]Sheet1!C$13:AJ$18,2,FALSE)</f>
        <v>72553</v>
      </c>
      <c r="J133" s="104">
        <f>HLOOKUP(B133,[2]Sheet1!C$19:AJ$24,2,FALSE)</f>
        <v>506323</v>
      </c>
      <c r="K133" s="104">
        <f>HLOOKUP(B133,[2]Sheet1!C$25:AJ$30,2,FALSE)</f>
        <v>89563.7</v>
      </c>
      <c r="L133" s="104">
        <f>HLOOKUP(B133,[2]Sheet1!C$31:AJ$36,2,FALSE)</f>
        <v>8156100</v>
      </c>
      <c r="M133" s="104">
        <f>HLOOKUP(B133,[2]Sheet1!C$37:AJ$42,2,FALSE)</f>
        <v>185708</v>
      </c>
      <c r="N133" s="128" t="str">
        <f>HLOOKUP(B133,[1]Sheet2!$C$19:$AJ$24,2,FALSE)</f>
        <v>22769.19</v>
      </c>
      <c r="O133" s="129">
        <f>HLOOKUP(B133,[1]Sheet2!$C$25:$AJ$30,3,FALSE)</f>
        <v>228285</v>
      </c>
      <c r="P133" s="129">
        <f>HLOOKUP(B133,[1]Sheet2!$C$31:$AJ$36,2,FALSE)</f>
        <v>24311670</v>
      </c>
    </row>
    <row r="134" spans="1:16">
      <c r="A134" s="103">
        <v>27</v>
      </c>
      <c r="B134" s="103" t="s">
        <v>243</v>
      </c>
      <c r="C134" s="103">
        <v>2012</v>
      </c>
      <c r="D134" s="103">
        <f>HLOOKUP(B134,[1]Sheet2!$C$7:$AJ$12,3,FALSE)</f>
        <v>1314</v>
      </c>
      <c r="E134" s="103">
        <f>HLOOKUP(B134,[1]Sheet2!$C$1:$AJ$6,3,FALSE)</f>
        <v>638</v>
      </c>
      <c r="F134" s="103">
        <f>HLOOKUP(B134,[1]Sheet2!$C$13:$AJ$18,3,FALSE)</f>
        <v>14432</v>
      </c>
      <c r="G134" s="104">
        <f>HLOOKUP(B134,[2]Sheet1!C$1:AJ$6,3,FALSE)</f>
        <v>16384</v>
      </c>
      <c r="H134" s="104">
        <f>HLOOKUP(B134,[2]Sheet1!C$7:AJ$12,3,FALSE)</f>
        <v>3639630</v>
      </c>
      <c r="I134" s="104">
        <f>HLOOKUP(B134,[2]Sheet1!C$13:AJ$18,3,FALSE)</f>
        <v>76518</v>
      </c>
      <c r="J134" s="104">
        <f>HLOOKUP(B134,[2]Sheet1!C$19:AJ$24,3,FALSE)</f>
        <v>553324</v>
      </c>
      <c r="K134" s="104">
        <f>HLOOKUP(B134,[2]Sheet1!C$25:AJ$30,3,FALSE)</f>
        <v>582579.20000000007</v>
      </c>
      <c r="L134" s="104">
        <f>HLOOKUP(B134,[2]Sheet1!C$31:AJ$36,3,FALSE)</f>
        <v>8250000</v>
      </c>
      <c r="M134" s="104">
        <f>HLOOKUP(B134,[2]Sheet1!C$37:AJ$42,3,FALSE)</f>
        <v>202185</v>
      </c>
      <c r="N134" s="128" t="str">
        <f>HLOOKUP(B134,[1]Sheet2!$C$19:$AJ$24,3,FALSE)</f>
        <v>24507.17</v>
      </c>
      <c r="O134" s="129">
        <f>HLOOKUP(B134,[1]Sheet2!$C$25:$AJ$30,2,FALSE)</f>
        <v>198289</v>
      </c>
      <c r="P134" s="129">
        <f>HLOOKUP(B134,[1]Sheet2!$C$31:$AJ$36,3,FALSE)</f>
        <v>27670910</v>
      </c>
    </row>
    <row r="135" spans="1:16">
      <c r="A135" s="103">
        <v>27</v>
      </c>
      <c r="B135" s="103" t="s">
        <v>243</v>
      </c>
      <c r="C135" s="103">
        <v>2013</v>
      </c>
      <c r="D135" s="103">
        <f>HLOOKUP(B135,[1]Sheet2!$C$7:$AJ$12,4,FALSE)</f>
        <v>1314</v>
      </c>
      <c r="E135" s="103">
        <f>HLOOKUP(B135,[1]Sheet2!$C$1:$AJ$6,4,FALSE)</f>
        <v>656</v>
      </c>
      <c r="F135" s="103">
        <f>HLOOKUP(B135,[1]Sheet2!$C$13:$AJ$18,4,FALSE)</f>
        <v>14389</v>
      </c>
      <c r="G135" s="104">
        <f>HLOOKUP(B135,[2]Sheet1!C$1:AJ$6,4,FALSE)</f>
        <v>16359</v>
      </c>
      <c r="H135" s="104">
        <f>HLOOKUP(B135,[2]Sheet1!C$7:AJ$12,4,FALSE)</f>
        <v>4156490</v>
      </c>
      <c r="I135" s="104">
        <f>HLOOKUP(B135,[2]Sheet1!C$13:AJ$18,4,FALSE)</f>
        <v>86792</v>
      </c>
      <c r="J135" s="104">
        <f>HLOOKUP(B135,[2]Sheet1!C$19:AJ$24,4,FALSE)</f>
        <v>599462</v>
      </c>
      <c r="K135" s="104">
        <f>HLOOKUP(B135,[2]Sheet1!C$25:AJ$30,4,FALSE)</f>
        <v>462775.8</v>
      </c>
      <c r="L135" s="104">
        <f>HLOOKUP(B135,[2]Sheet1!C$31:AJ$36,4,FALSE)</f>
        <v>8342000</v>
      </c>
      <c r="M135" s="104">
        <f>HLOOKUP(B135,[2]Sheet1!C$37:AJ$42,4,FALSE)</f>
        <v>217589</v>
      </c>
      <c r="N135" s="128" t="str">
        <f>HLOOKUP(B135,[1]Sheet2!$C$19:$AJ$24,4,FALSE)</f>
        <v>26083.42</v>
      </c>
      <c r="O135" s="129">
        <f>HLOOKUP(B135,[1]Sheet2!$C$25:$AJ$30,4,FALSE)</f>
        <v>258836</v>
      </c>
      <c r="P135" s="129">
        <f>HLOOKUP(B135,[1]Sheet2!$C$31:$AJ$36,4,FALSE)</f>
        <v>31027930</v>
      </c>
    </row>
    <row r="136" spans="1:16">
      <c r="A136" s="103">
        <v>27</v>
      </c>
      <c r="B136" s="103" t="s">
        <v>243</v>
      </c>
      <c r="C136" s="103">
        <v>2014</v>
      </c>
      <c r="D136" s="103">
        <f>HLOOKUP(B136,[1]Sheet2!$C$7:$AJ$12,5,FALSE)</f>
        <v>1331</v>
      </c>
      <c r="E136" s="103">
        <f>HLOOKUP(B136,[1]Sheet2!$C$1:$AJ$6,5,FALSE)</f>
        <v>598</v>
      </c>
      <c r="F136" s="103">
        <f>HLOOKUP(B136,[1]Sheet2!$C$13:$AJ$18,5,FALSE)</f>
        <v>14395</v>
      </c>
      <c r="G136" s="104">
        <f>HLOOKUP(B136,[2]Sheet1!C$1:AJ$6,5,FALSE)</f>
        <v>16324</v>
      </c>
      <c r="H136" s="104">
        <f>HLOOKUP(B136,[2]Sheet1!C$7:AJ$12,5,FALSE)</f>
        <v>4339220</v>
      </c>
      <c r="I136" s="104">
        <f>HLOOKUP(B136,[2]Sheet1!C$13:AJ$18,5,FALSE)</f>
        <v>102942</v>
      </c>
      <c r="J136" s="104">
        <f>HLOOKUP(B136,[2]Sheet1!C$19:AJ$24,5,FALSE)</f>
        <v>644298</v>
      </c>
      <c r="K136" s="104">
        <f>HLOOKUP(B136,[2]Sheet1!C$25:AJ$30,5,FALSE)</f>
        <v>280927.7</v>
      </c>
      <c r="L136" s="104">
        <f>HLOOKUP(B136,[2]Sheet1!C$31:AJ$36,5,FALSE)</f>
        <v>8432200</v>
      </c>
      <c r="M136" s="104">
        <f>HLOOKUP(B136,[2]Sheet1!C$37:AJ$42,5,FALSE)</f>
        <v>233988</v>
      </c>
      <c r="N136" s="128" t="str">
        <f>HLOOKUP(B136,[1]Sheet2!$C$19:$AJ$24,5,FALSE)</f>
        <v>27749.47</v>
      </c>
      <c r="O136" s="129">
        <f>HLOOKUP(B136,[1]Sheet2!$C$25:$AJ$30,5,FALSE)</f>
        <v>298034</v>
      </c>
      <c r="P136" s="129">
        <f>HLOOKUP(B136,[1]Sheet2!$C$31:$AJ$36,5,FALSE)</f>
        <v>35344880</v>
      </c>
    </row>
    <row r="137" spans="1:16">
      <c r="A137" s="103">
        <v>27</v>
      </c>
      <c r="B137" s="103" t="s">
        <v>243</v>
      </c>
      <c r="C137" s="103">
        <v>2015</v>
      </c>
      <c r="D137" s="103">
        <f>HLOOKUP(B137,[1]Sheet2!$C$7:$AJ$12,6,FALSE)</f>
        <v>1332</v>
      </c>
      <c r="E137" s="103">
        <f>HLOOKUP(B137,[1]Sheet2!$C$1:$AJ$6,6,FALSE)</f>
        <v>781</v>
      </c>
      <c r="F137" s="103">
        <f>HLOOKUP(B137,[1]Sheet2!$C$13:$AJ$18,6,FALSE)</f>
        <v>14516</v>
      </c>
      <c r="G137" s="104">
        <f>HLOOKUP(B137,[2]Sheet1!C$1:AJ$6,6,FALSE)</f>
        <v>16629</v>
      </c>
      <c r="H137" s="104">
        <f>HLOOKUP(B137,[2]Sheet1!C$7:AJ$12,6,FALSE)</f>
        <v>4479460</v>
      </c>
      <c r="I137" s="104">
        <f>HLOOKUP(B137,[2]Sheet1!C$13:AJ$18,6,FALSE)</f>
        <v>147282</v>
      </c>
      <c r="J137" s="104">
        <f>HLOOKUP(B137,[2]Sheet1!C$19:AJ$24,6,FALSE)</f>
        <v>746767</v>
      </c>
      <c r="K137" s="104">
        <f>HLOOKUP(B137,[2]Sheet1!C$25:AJ$30,6,FALSE)</f>
        <v>233346.5</v>
      </c>
      <c r="L137" s="104">
        <f>HLOOKUP(B137,[2]Sheet1!C$31:AJ$36,6,FALSE)</f>
        <v>8512608</v>
      </c>
      <c r="M137" s="104">
        <f>HLOOKUP(B137,[2]Sheet1!C$37:AJ$42,6,FALSE)</f>
        <v>250758</v>
      </c>
      <c r="N137" s="128" t="str">
        <f>HLOOKUP(B137,[1]Sheet2!$C$19:$AJ$24,6,FALSE)</f>
        <v>29430.67</v>
      </c>
      <c r="O137" s="129">
        <f>HLOOKUP(B137,[1]Sheet2!$C$25:$AJ$30,6,FALSE)</f>
        <v>340326</v>
      </c>
      <c r="P137" s="129">
        <f>HLOOKUP(B137,[1]Sheet2!$C$31:$AJ$36,6,FALSE)</f>
        <v>39942990</v>
      </c>
    </row>
    <row r="138" spans="1:16">
      <c r="A138" s="103">
        <v>28</v>
      </c>
      <c r="B138" s="103" t="s">
        <v>27</v>
      </c>
      <c r="C138" s="103">
        <v>2011</v>
      </c>
      <c r="D138" s="103">
        <f>HLOOKUP(B138,[1]Sheet2!$C$7:$AJ$12,2,FALSE)</f>
        <v>630</v>
      </c>
      <c r="E138" s="103">
        <f>HLOOKUP(B138,[1]Sheet2!$C$1:$AJ$6,2,FALSE)</f>
        <v>603</v>
      </c>
      <c r="F138" s="103">
        <f>HLOOKUP(B138,[1]Sheet2!$C$13:$AJ$18,2,FALSE)</f>
        <v>3560</v>
      </c>
      <c r="G138" s="104">
        <f>HLOOKUP(B138,[2]Sheet1!C$1:AJ$6,2,FALSE)</f>
        <v>4793</v>
      </c>
      <c r="H138" s="104">
        <f>HLOOKUP(B138,[2]Sheet1!C$7:AJ$12,2,FALSE)</f>
        <v>441080</v>
      </c>
      <c r="I138" s="104">
        <f>HLOOKUP(B138,[2]Sheet1!C$13:AJ$18,2,FALSE)</f>
        <v>10808</v>
      </c>
      <c r="J138" s="104">
        <f>HLOOKUP(B138,[2]Sheet1!C$19:AJ$24,2,FALSE)</f>
        <v>480285</v>
      </c>
      <c r="K138" s="104">
        <f>HLOOKUP(B138,[2]Sheet1!C$25:AJ$30,2,FALSE)</f>
        <v>16995.3</v>
      </c>
      <c r="L138" s="104">
        <f>HLOOKUP(B138,[2]Sheet1!C$31:AJ$36,2,FALSE)</f>
        <v>2294400</v>
      </c>
      <c r="M138" s="104">
        <f>HLOOKUP(B138,[2]Sheet1!C$37:AJ$42,2,FALSE)</f>
        <v>53547</v>
      </c>
      <c r="N138" s="128" t="str">
        <f>HLOOKUP(B138,[1]Sheet2!$C$19:$AJ$24,2,FALSE)</f>
        <v>23338.07</v>
      </c>
      <c r="O138" s="129">
        <f>HLOOKUP(B138,[1]Sheet2!$C$25:$AJ$30,3,FALSE)</f>
        <v>64694</v>
      </c>
      <c r="P138" s="129">
        <f>HLOOKUP(B138,[1]Sheet2!$C$31:$AJ$36,2,FALSE)</f>
        <v>24302100</v>
      </c>
    </row>
    <row r="139" spans="1:16">
      <c r="A139" s="103">
        <v>28</v>
      </c>
      <c r="B139" s="103" t="s">
        <v>27</v>
      </c>
      <c r="C139" s="103">
        <v>2012</v>
      </c>
      <c r="D139" s="103">
        <f>HLOOKUP(B139,[1]Sheet2!$C$7:$AJ$12,3,FALSE)</f>
        <v>699</v>
      </c>
      <c r="E139" s="103">
        <f>HLOOKUP(B139,[1]Sheet2!$C$1:$AJ$6,3,FALSE)</f>
        <v>224</v>
      </c>
      <c r="F139" s="103">
        <f>HLOOKUP(B139,[1]Sheet2!$C$13:$AJ$18,3,FALSE)</f>
        <v>3626</v>
      </c>
      <c r="G139" s="104">
        <f>HLOOKUP(B139,[2]Sheet1!C$1:AJ$6,3,FALSE)</f>
        <v>4549</v>
      </c>
      <c r="H139" s="104">
        <f>HLOOKUP(B139,[2]Sheet1!C$7:AJ$12,3,FALSE)</f>
        <v>528420</v>
      </c>
      <c r="I139" s="104">
        <f>HLOOKUP(B139,[2]Sheet1!C$13:AJ$18,3,FALSE)</f>
        <v>11075</v>
      </c>
      <c r="J139" s="104">
        <f>HLOOKUP(B139,[2]Sheet1!C$19:AJ$24,3,FALSE)</f>
        <v>531498</v>
      </c>
      <c r="K139" s="104">
        <f>HLOOKUP(B139,[2]Sheet1!C$25:AJ$30,3,FALSE)</f>
        <v>35723.199999999997</v>
      </c>
      <c r="L139" s="104">
        <f>HLOOKUP(B139,[2]Sheet1!C$31:AJ$36,3,FALSE)</f>
        <v>2345500</v>
      </c>
      <c r="M139" s="104">
        <f>HLOOKUP(B139,[2]Sheet1!C$37:AJ$42,3,FALSE)</f>
        <v>59785</v>
      </c>
      <c r="N139" s="128" t="str">
        <f>HLOOKUP(B139,[1]Sheet2!$C$19:$AJ$24,3,FALSE)</f>
        <v>25489.79</v>
      </c>
      <c r="O139" s="129">
        <f>HLOOKUP(B139,[1]Sheet2!$C$25:$AJ$30,2,FALSE)</f>
        <v>55759</v>
      </c>
      <c r="P139" s="129">
        <f>HLOOKUP(B139,[1]Sheet2!$C$31:$AJ$36,3,FALSE)</f>
        <v>27582580</v>
      </c>
    </row>
    <row r="140" spans="1:16">
      <c r="A140" s="103">
        <v>28</v>
      </c>
      <c r="B140" s="103" t="s">
        <v>27</v>
      </c>
      <c r="C140" s="103">
        <v>2013</v>
      </c>
      <c r="D140" s="103">
        <f>HLOOKUP(B140,[1]Sheet2!$C$7:$AJ$12,4,FALSE)</f>
        <v>700</v>
      </c>
      <c r="E140" s="103">
        <f>HLOOKUP(B140,[1]Sheet2!$C$1:$AJ$6,4,FALSE)</f>
        <v>621</v>
      </c>
      <c r="F140" s="103">
        <f>HLOOKUP(B140,[1]Sheet2!$C$13:$AJ$18,4,FALSE)</f>
        <v>3651</v>
      </c>
      <c r="G140" s="104">
        <f>HLOOKUP(B140,[2]Sheet1!C$1:AJ$6,4,FALSE)</f>
        <v>4972</v>
      </c>
      <c r="H140" s="104">
        <f>HLOOKUP(B140,[2]Sheet1!C$7:AJ$12,4,FALSE)</f>
        <v>621640</v>
      </c>
      <c r="I140" s="104">
        <f>HLOOKUP(B140,[2]Sheet1!C$13:AJ$18,4,FALSE)</f>
        <v>10988</v>
      </c>
      <c r="J140" s="104">
        <f>HLOOKUP(B140,[2]Sheet1!C$19:AJ$24,4,FALSE)</f>
        <v>566489</v>
      </c>
      <c r="K140" s="104">
        <f>HLOOKUP(B140,[2]Sheet1!C$25:AJ$30,4,FALSE)</f>
        <v>86418.1</v>
      </c>
      <c r="L140" s="104">
        <f>HLOOKUP(B140,[2]Sheet1!C$31:AJ$36,4,FALSE)</f>
        <v>2396700</v>
      </c>
      <c r="M140" s="104">
        <f>HLOOKUP(B140,[2]Sheet1!C$37:AJ$42,4,FALSE)</f>
        <v>64269</v>
      </c>
      <c r="N140" s="128" t="str">
        <f>HLOOKUP(B140,[1]Sheet2!$C$19:$AJ$24,4,FALSE)</f>
        <v>26815.36</v>
      </c>
      <c r="O140" s="129">
        <f>HLOOKUP(B140,[1]Sheet2!$C$25:$AJ$30,4,FALSE)</f>
        <v>71041</v>
      </c>
      <c r="P140" s="129">
        <f>HLOOKUP(B140,[1]Sheet2!$C$31:$AJ$36,4,FALSE)</f>
        <v>29641120</v>
      </c>
    </row>
    <row r="141" spans="1:16">
      <c r="A141" s="103">
        <v>28</v>
      </c>
      <c r="B141" s="103" t="s">
        <v>27</v>
      </c>
      <c r="C141" s="103">
        <v>2014</v>
      </c>
      <c r="D141" s="103">
        <f>HLOOKUP(B141,[1]Sheet2!$C$7:$AJ$12,5,FALSE)</f>
        <v>750</v>
      </c>
      <c r="E141" s="103">
        <f>HLOOKUP(B141,[1]Sheet2!$C$1:$AJ$6,5,FALSE)</f>
        <v>474</v>
      </c>
      <c r="F141" s="103">
        <f>HLOOKUP(B141,[1]Sheet2!$C$13:$AJ$18,5,FALSE)</f>
        <v>3115</v>
      </c>
      <c r="G141" s="104">
        <f>HLOOKUP(B141,[2]Sheet1!C$1:AJ$6,5,FALSE)</f>
        <v>4339</v>
      </c>
      <c r="H141" s="104">
        <f>HLOOKUP(B141,[2]Sheet1!C$7:AJ$12,5,FALSE)</f>
        <v>670710</v>
      </c>
      <c r="I141" s="104">
        <f>HLOOKUP(B141,[2]Sheet1!C$13:AJ$18,5,FALSE)</f>
        <v>10747</v>
      </c>
      <c r="J141" s="104">
        <f>HLOOKUP(B141,[2]Sheet1!C$19:AJ$24,5,FALSE)</f>
        <v>600621</v>
      </c>
      <c r="K141" s="104">
        <f>HLOOKUP(B141,[2]Sheet1!C$25:AJ$30,5,FALSE)</f>
        <v>161797</v>
      </c>
      <c r="L141" s="104">
        <f>HLOOKUP(B141,[2]Sheet1!C$31:AJ$36,5,FALSE)</f>
        <v>2448100</v>
      </c>
      <c r="M141" s="104">
        <f>HLOOKUP(B141,[2]Sheet1!C$37:AJ$42,5,FALSE)</f>
        <v>68292</v>
      </c>
      <c r="N141" s="128" t="str">
        <f>HLOOKUP(B141,[1]Sheet2!$C$19:$AJ$24,5,FALSE)</f>
        <v>27896.05</v>
      </c>
      <c r="O141" s="129">
        <f>HLOOKUP(B141,[1]Sheet2!$C$25:$AJ$30,5,FALSE)</f>
        <v>78622</v>
      </c>
      <c r="P141" s="129">
        <f>HLOOKUP(B141,[1]Sheet2!$C$31:$AJ$36,5,FALSE)</f>
        <v>32115830</v>
      </c>
    </row>
    <row r="142" spans="1:16">
      <c r="A142" s="103">
        <v>28</v>
      </c>
      <c r="B142" s="103" t="s">
        <v>27</v>
      </c>
      <c r="C142" s="103">
        <v>2015</v>
      </c>
      <c r="D142" s="103">
        <f>HLOOKUP(B142,[1]Sheet2!$C$7:$AJ$12,6,FALSE)</f>
        <v>751</v>
      </c>
      <c r="E142" s="103">
        <f>HLOOKUP(B142,[1]Sheet2!$C$1:$AJ$6,6,FALSE)</f>
        <v>528</v>
      </c>
      <c r="F142" s="103">
        <f>HLOOKUP(B142,[1]Sheet2!$C$13:$AJ$18,6,FALSE)</f>
        <v>3331</v>
      </c>
      <c r="G142" s="104">
        <f>HLOOKUP(B142,[2]Sheet1!C$1:AJ$6,6,FALSE)</f>
        <v>4610</v>
      </c>
      <c r="H142" s="104">
        <f>HLOOKUP(B142,[2]Sheet1!C$7:AJ$12,6,FALSE)</f>
        <v>703590</v>
      </c>
      <c r="I142" s="104">
        <f>HLOOKUP(B142,[2]Sheet1!C$13:AJ$18,6,FALSE)</f>
        <v>14153</v>
      </c>
      <c r="J142" s="104">
        <f>HLOOKUP(B142,[2]Sheet1!C$19:AJ$24,6,FALSE)</f>
        <v>673488</v>
      </c>
      <c r="K142" s="104">
        <f>HLOOKUP(B142,[2]Sheet1!C$25:AJ$30,6,FALSE)</f>
        <v>145009.5</v>
      </c>
      <c r="L142" s="104">
        <f>HLOOKUP(B142,[2]Sheet1!C$31:AJ$36,6,FALSE)</f>
        <v>2495248</v>
      </c>
      <c r="M142" s="104">
        <f>HLOOKUP(B142,[2]Sheet1!C$37:AJ$42,6,FALSE)</f>
        <v>72991</v>
      </c>
      <c r="N142" s="128" t="str">
        <f>HLOOKUP(B142,[1]Sheet2!$C$19:$AJ$24,6,FALSE)</f>
        <v>29201.90</v>
      </c>
      <c r="O142" s="129">
        <f>HLOOKUP(B142,[1]Sheet2!$C$25:$AJ$30,6,FALSE)</f>
        <v>87766</v>
      </c>
      <c r="P142" s="129">
        <f>HLOOKUP(B142,[1]Sheet2!$C$31:$AJ$36,6,FALSE)</f>
        <v>35112850</v>
      </c>
    </row>
    <row r="143" spans="1:16">
      <c r="A143" s="103">
        <v>29</v>
      </c>
      <c r="B143" s="103" t="s">
        <v>28</v>
      </c>
      <c r="C143" s="103">
        <v>2011</v>
      </c>
      <c r="D143" s="103">
        <f>HLOOKUP(B143,[1]Sheet2!$C$7:$AJ$12,2,FALSE)</f>
        <v>427</v>
      </c>
      <c r="E143" s="103">
        <f>HLOOKUP(B143,[1]Sheet2!$C$1:$AJ$6,2,FALSE)</f>
        <v>206</v>
      </c>
      <c r="F143" s="103">
        <f>HLOOKUP(B143,[1]Sheet2!$C$13:$AJ$18,2,FALSE)</f>
        <v>1787</v>
      </c>
      <c r="G143" s="104">
        <f>HLOOKUP(B143,[2]Sheet1!C$1:AJ$6,2,FALSE)</f>
        <v>2420</v>
      </c>
      <c r="H143" s="104">
        <f>HLOOKUP(B143,[2]Sheet1!C$7:AJ$12,2,FALSE)</f>
        <v>236520</v>
      </c>
      <c r="I143" s="104">
        <f>HLOOKUP(B143,[2]Sheet1!C$13:AJ$18,2,FALSE)</f>
        <v>9600</v>
      </c>
      <c r="J143" s="104">
        <f>HLOOKUP(B143,[2]Sheet1!C$19:AJ$24,2,FALSE)</f>
        <v>516247</v>
      </c>
      <c r="K143" s="104">
        <f>HLOOKUP(B143,[2]Sheet1!C$25:AJ$30,2,FALSE)</f>
        <v>12543.8</v>
      </c>
      <c r="L143" s="104">
        <f>HLOOKUP(B143,[2]Sheet1!C$31:AJ$36,2,FALSE)</f>
        <v>1062600</v>
      </c>
      <c r="M143" s="104">
        <f>HLOOKUP(B143,[2]Sheet1!C$37:AJ$42,2,FALSE)</f>
        <v>16669</v>
      </c>
      <c r="N143" s="128" t="str">
        <f>HLOOKUP(B143,[1]Sheet2!$C$19:$AJ$24,2,FALSE)</f>
        <v>15687.65</v>
      </c>
      <c r="O143" s="129">
        <f>HLOOKUP(B143,[1]Sheet2!$C$25:$AJ$30,3,FALSE)</f>
        <v>19670</v>
      </c>
      <c r="P143" s="129">
        <f>HLOOKUP(B143,[1]Sheet2!$C$31:$AJ$36,2,FALSE)</f>
        <v>16381670</v>
      </c>
    </row>
    <row r="144" spans="1:16">
      <c r="A144" s="103">
        <v>29</v>
      </c>
      <c r="B144" s="103" t="s">
        <v>28</v>
      </c>
      <c r="C144" s="103">
        <v>2012</v>
      </c>
      <c r="D144" s="103">
        <f>HLOOKUP(B144,[1]Sheet2!$C$7:$AJ$12,3,FALSE)</f>
        <v>487</v>
      </c>
      <c r="E144" s="103">
        <f>HLOOKUP(B144,[1]Sheet2!$C$1:$AJ$6,3,FALSE)</f>
        <v>206</v>
      </c>
      <c r="F144" s="103">
        <f>HLOOKUP(B144,[1]Sheet2!$C$13:$AJ$18,3,FALSE)</f>
        <v>1834</v>
      </c>
      <c r="G144" s="104">
        <f>HLOOKUP(B144,[2]Sheet1!C$1:AJ$6,3,FALSE)</f>
        <v>2527</v>
      </c>
      <c r="H144" s="104">
        <f>HLOOKUP(B144,[2]Sheet1!C$7:AJ$12,3,FALSE)</f>
        <v>293130</v>
      </c>
      <c r="I144" s="104">
        <f>HLOOKUP(B144,[2]Sheet1!C$13:AJ$18,3,FALSE)</f>
        <v>11297</v>
      </c>
      <c r="J144" s="104">
        <f>HLOOKUP(B144,[2]Sheet1!C$19:AJ$24,3,FALSE)</f>
        <v>542220</v>
      </c>
      <c r="K144" s="104">
        <f>HLOOKUP(B144,[2]Sheet1!C$25:AJ$30,3,FALSE)</f>
        <v>35314.600000000006</v>
      </c>
      <c r="L144" s="104">
        <f>HLOOKUP(B144,[2]Sheet1!C$31:AJ$36,3,FALSE)</f>
        <v>1080300</v>
      </c>
      <c r="M144" s="104">
        <f>HLOOKUP(B144,[2]Sheet1!C$37:AJ$42,3,FALSE)</f>
        <v>17987</v>
      </c>
      <c r="N144" s="128" t="str">
        <f>HLOOKUP(B144,[1]Sheet2!$C$19:$AJ$24,3,FALSE)</f>
        <v>16650.27</v>
      </c>
      <c r="O144" s="129">
        <f>HLOOKUP(B144,[1]Sheet2!$C$25:$AJ$30,2,FALSE)</f>
        <v>17407</v>
      </c>
      <c r="P144" s="129">
        <f>HLOOKUP(B144,[1]Sheet2!$C$31:$AJ$36,3,FALSE)</f>
        <v>18207860</v>
      </c>
    </row>
    <row r="145" spans="1:16">
      <c r="A145" s="103">
        <v>29</v>
      </c>
      <c r="B145" s="103" t="s">
        <v>28</v>
      </c>
      <c r="C145" s="103">
        <v>2013</v>
      </c>
      <c r="D145" s="103">
        <f>HLOOKUP(B145,[1]Sheet2!$C$7:$AJ$12,4,FALSE)</f>
        <v>488</v>
      </c>
      <c r="E145" s="103">
        <f>HLOOKUP(B145,[1]Sheet2!$C$1:$AJ$6,4,FALSE)</f>
        <v>214</v>
      </c>
      <c r="F145" s="103">
        <f>HLOOKUP(B145,[1]Sheet2!$C$13:$AJ$18,4,FALSE)</f>
        <v>1894</v>
      </c>
      <c r="G145" s="104">
        <f>HLOOKUP(B145,[2]Sheet1!C$1:AJ$6,4,FALSE)</f>
        <v>2596</v>
      </c>
      <c r="H145" s="104">
        <f>HLOOKUP(B145,[2]Sheet1!C$7:AJ$12,4,FALSE)</f>
        <v>328400</v>
      </c>
      <c r="I145" s="104">
        <f>HLOOKUP(B145,[2]Sheet1!C$13:AJ$18,4,FALSE)</f>
        <v>10129</v>
      </c>
      <c r="J145" s="104">
        <f>HLOOKUP(B145,[2]Sheet1!C$19:AJ$24,4,FALSE)</f>
        <v>580271</v>
      </c>
      <c r="K145" s="104">
        <f>HLOOKUP(B145,[2]Sheet1!C$25:AJ$30,4,FALSE)</f>
        <v>25701.4</v>
      </c>
      <c r="L145" s="104">
        <f>HLOOKUP(B145,[2]Sheet1!C$31:AJ$36,4,FALSE)</f>
        <v>1098000</v>
      </c>
      <c r="M145" s="104">
        <f>HLOOKUP(B145,[2]Sheet1!C$37:AJ$42,4,FALSE)</f>
        <v>19368</v>
      </c>
      <c r="N145" s="128" t="str">
        <f>HLOOKUP(B145,[1]Sheet2!$C$19:$AJ$24,4,FALSE)</f>
        <v>17639.12</v>
      </c>
      <c r="O145" s="129">
        <f>HLOOKUP(B145,[1]Sheet2!$C$25:$AJ$30,4,FALSE)</f>
        <v>22192</v>
      </c>
      <c r="P145" s="129">
        <f>HLOOKUP(B145,[1]Sheet2!$C$31:$AJ$36,4,FALSE)</f>
        <v>20154350</v>
      </c>
    </row>
    <row r="146" spans="1:16">
      <c r="A146" s="103">
        <v>29</v>
      </c>
      <c r="B146" s="103" t="s">
        <v>28</v>
      </c>
      <c r="C146" s="103">
        <v>2014</v>
      </c>
      <c r="D146" s="103">
        <f>HLOOKUP(B146,[1]Sheet2!$C$7:$AJ$12,5,FALSE)</f>
        <v>602</v>
      </c>
      <c r="E146" s="103">
        <f>HLOOKUP(B146,[1]Sheet2!$C$1:$AJ$6,5,FALSE)</f>
        <v>227</v>
      </c>
      <c r="F146" s="103">
        <f>HLOOKUP(B146,[1]Sheet2!$C$13:$AJ$18,5,FALSE)</f>
        <v>2028</v>
      </c>
      <c r="G146" s="104">
        <f>HLOOKUP(B146,[2]Sheet1!C$1:AJ$6,5,FALSE)</f>
        <v>2857</v>
      </c>
      <c r="H146" s="104">
        <f>HLOOKUP(B146,[2]Sheet1!C$7:AJ$12,5,FALSE)</f>
        <v>366080</v>
      </c>
      <c r="I146" s="104">
        <f>HLOOKUP(B146,[2]Sheet1!C$13:AJ$18,5,FALSE)</f>
        <v>11715</v>
      </c>
      <c r="J146" s="104">
        <f>HLOOKUP(B146,[2]Sheet1!C$19:AJ$24,5,FALSE)</f>
        <v>644011</v>
      </c>
      <c r="K146" s="104">
        <f>HLOOKUP(B146,[2]Sheet1!C$25:AJ$30,5,FALSE)</f>
        <v>4094.4</v>
      </c>
      <c r="L146" s="104">
        <f>HLOOKUP(B146,[2]Sheet1!C$31:AJ$36,5,FALSE)</f>
        <v>1115600</v>
      </c>
      <c r="M146" s="104">
        <f>HLOOKUP(B146,[2]Sheet1!C$37:AJ$42,5,FALSE)</f>
        <v>20776</v>
      </c>
      <c r="N146" s="128" t="str">
        <f>HLOOKUP(B146,[1]Sheet2!$C$19:$AJ$24,5,FALSE)</f>
        <v>18622.44</v>
      </c>
      <c r="O146" s="129">
        <f>HLOOKUP(B146,[1]Sheet2!$C$25:$AJ$30,5,FALSE)</f>
        <v>25194</v>
      </c>
      <c r="P146" s="129">
        <f>HLOOKUP(B146,[1]Sheet2!$C$31:$AJ$36,5,FALSE)</f>
        <v>22582500</v>
      </c>
    </row>
    <row r="147" spans="1:16">
      <c r="A147" s="103">
        <v>29</v>
      </c>
      <c r="B147" s="103" t="s">
        <v>28</v>
      </c>
      <c r="C147" s="103">
        <v>2015</v>
      </c>
      <c r="D147" s="103">
        <f>HLOOKUP(B147,[1]Sheet2!$C$7:$AJ$12,6,FALSE)</f>
        <v>602</v>
      </c>
      <c r="E147" s="103">
        <f>HLOOKUP(B147,[1]Sheet2!$C$1:$AJ$6,6,FALSE)</f>
        <v>227</v>
      </c>
      <c r="F147" s="103">
        <f>HLOOKUP(B147,[1]Sheet2!$C$13:$AJ$18,6,FALSE)</f>
        <v>1839</v>
      </c>
      <c r="G147" s="104">
        <f>HLOOKUP(B147,[2]Sheet1!C$1:AJ$6,6,FALSE)</f>
        <v>2668</v>
      </c>
      <c r="H147" s="104">
        <f>HLOOKUP(B147,[2]Sheet1!C$7:AJ$12,6,FALSE)</f>
        <v>398820</v>
      </c>
      <c r="I147" s="104">
        <f>HLOOKUP(B147,[2]Sheet1!C$13:AJ$18,6,FALSE)</f>
        <v>14321</v>
      </c>
      <c r="J147" s="104">
        <f>HLOOKUP(B147,[2]Sheet1!C$19:AJ$24,6,FALSE)</f>
        <v>667401</v>
      </c>
      <c r="K147" s="104">
        <f>HLOOKUP(B147,[2]Sheet1!C$25:AJ$30,6,FALSE)</f>
        <v>6921.2999999999993</v>
      </c>
      <c r="L147" s="104">
        <f>HLOOKUP(B147,[2]Sheet1!C$31:AJ$36,6,FALSE)</f>
        <v>1131670</v>
      </c>
      <c r="M147" s="104">
        <f>HLOOKUP(B147,[2]Sheet1!C$37:AJ$42,6,FALSE)</f>
        <v>22069</v>
      </c>
      <c r="N147" s="128" t="str">
        <f>HLOOKUP(B147,[1]Sheet2!$C$19:$AJ$24,6,FALSE)</f>
        <v>19473.94</v>
      </c>
      <c r="O147" s="129">
        <f>HLOOKUP(B147,[1]Sheet2!$C$25:$AJ$30,6,FALSE)</f>
        <v>28536</v>
      </c>
      <c r="P147" s="129">
        <f>HLOOKUP(B147,[1]Sheet2!$C$31:$AJ$36,6,FALSE)</f>
        <v>25181100</v>
      </c>
    </row>
    <row r="148" spans="1:16">
      <c r="A148" s="103">
        <v>30</v>
      </c>
      <c r="B148" s="103" t="s">
        <v>29</v>
      </c>
      <c r="C148" s="103">
        <v>2011</v>
      </c>
      <c r="D148" s="103">
        <f>HLOOKUP(B148,[1]Sheet2!$C$7:$AJ$12,2,FALSE)</f>
        <v>443</v>
      </c>
      <c r="E148" s="103">
        <f>HLOOKUP(B148,[1]Sheet2!$C$1:$AJ$6,2,FALSE)</f>
        <v>224</v>
      </c>
      <c r="F148" s="103">
        <f>HLOOKUP(B148,[1]Sheet2!$C$13:$AJ$18,2,FALSE)</f>
        <v>2169</v>
      </c>
      <c r="G148" s="104">
        <f>HLOOKUP(B148,[2]Sheet1!C$1:AJ$6,2,FALSE)</f>
        <v>2836</v>
      </c>
      <c r="H148" s="104">
        <f>HLOOKUP(B148,[2]Sheet1!C$7:AJ$12,2,FALSE)</f>
        <v>151520</v>
      </c>
      <c r="I148" s="104">
        <f>HLOOKUP(B148,[2]Sheet1!C$13:AJ$18,2,FALSE)</f>
        <v>4578</v>
      </c>
      <c r="J148" s="104">
        <f>HLOOKUP(B148,[2]Sheet1!C$19:AJ$24,2,FALSE)</f>
        <v>381790</v>
      </c>
      <c r="K148" s="104">
        <f>HLOOKUP(B148,[2]Sheet1!C$25:AJ$30,2,FALSE)</f>
        <v>5616.6</v>
      </c>
      <c r="L148" s="104">
        <f>HLOOKUP(B148,[2]Sheet1!C$31:AJ$36,2,FALSE)</f>
        <v>1187500</v>
      </c>
      <c r="M148" s="104">
        <f>HLOOKUP(B148,[2]Sheet1!C$37:AJ$42,2,FALSE)</f>
        <v>19028</v>
      </c>
      <c r="N148" s="128" t="str">
        <f>HLOOKUP(B148,[1]Sheet2!$C$19:$AJ$24,2,FALSE)</f>
        <v>16023.45</v>
      </c>
      <c r="O148" s="129">
        <f>HLOOKUP(B148,[1]Sheet2!$C$25:$AJ$30,3,FALSE)</f>
        <v>22626</v>
      </c>
      <c r="P148" s="129">
        <f>HLOOKUP(B148,[1]Sheet2!$C$31:$AJ$36,2,FALSE)</f>
        <v>17001850</v>
      </c>
    </row>
    <row r="149" spans="1:16">
      <c r="A149" s="103">
        <v>30</v>
      </c>
      <c r="B149" s="103" t="s">
        <v>29</v>
      </c>
      <c r="C149" s="103">
        <v>2012</v>
      </c>
      <c r="D149" s="103">
        <f>HLOOKUP(B149,[1]Sheet2!$C$7:$AJ$12,3,FALSE)</f>
        <v>443</v>
      </c>
      <c r="E149" s="103">
        <f>HLOOKUP(B149,[1]Sheet2!$C$1:$AJ$6,3,FALSE)</f>
        <v>224</v>
      </c>
      <c r="F149" s="103">
        <f>HLOOKUP(B149,[1]Sheet2!$C$13:$AJ$18,3,FALSE)</f>
        <v>2205</v>
      </c>
      <c r="G149" s="104">
        <f>HLOOKUP(B149,[2]Sheet1!C$1:AJ$6,3,FALSE)</f>
        <v>2872</v>
      </c>
      <c r="H149" s="104">
        <f>HLOOKUP(B149,[2]Sheet1!C$7:AJ$12,3,FALSE)</f>
        <v>177630</v>
      </c>
      <c r="I149" s="104">
        <f>HLOOKUP(B149,[2]Sheet1!C$13:AJ$18,3,FALSE)</f>
        <v>5356</v>
      </c>
      <c r="J149" s="104">
        <f>HLOOKUP(B149,[2]Sheet1!C$19:AJ$24,3,FALSE)</f>
        <v>416912</v>
      </c>
      <c r="K149" s="104">
        <f>HLOOKUP(B149,[2]Sheet1!C$25:AJ$30,3,FALSE)</f>
        <v>228.5</v>
      </c>
      <c r="L149" s="104">
        <f>HLOOKUP(B149,[2]Sheet1!C$31:AJ$36,3,FALSE)</f>
        <v>1210700</v>
      </c>
      <c r="M149" s="104">
        <f>HLOOKUP(B149,[2]Sheet1!C$37:AJ$42,3,FALSE)</f>
        <v>20787</v>
      </c>
      <c r="N149" s="128" t="str">
        <f>HLOOKUP(B149,[1]Sheet2!$C$19:$AJ$24,3,FALSE)</f>
        <v>17169.06</v>
      </c>
      <c r="O149" s="129">
        <f>HLOOKUP(B149,[1]Sheet2!$C$25:$AJ$30,2,FALSE)</f>
        <v>20189</v>
      </c>
      <c r="P149" s="129">
        <f>HLOOKUP(B149,[1]Sheet2!$C$31:$AJ$36,3,FALSE)</f>
        <v>18688250</v>
      </c>
    </row>
    <row r="150" spans="1:16">
      <c r="A150" s="103">
        <v>30</v>
      </c>
      <c r="B150" s="103" t="s">
        <v>29</v>
      </c>
      <c r="C150" s="103">
        <v>2013</v>
      </c>
      <c r="D150" s="103">
        <f>HLOOKUP(B150,[1]Sheet2!$C$7:$AJ$12,4,FALSE)</f>
        <v>443</v>
      </c>
      <c r="E150" s="103">
        <f>HLOOKUP(B150,[1]Sheet2!$C$1:$AJ$6,4,FALSE)</f>
        <v>224</v>
      </c>
      <c r="F150" s="103">
        <f>HLOOKUP(B150,[1]Sheet2!$C$13:$AJ$18,4,FALSE)</f>
        <v>2251</v>
      </c>
      <c r="G150" s="104">
        <f>HLOOKUP(B150,[2]Sheet1!C$1:AJ$6,4,FALSE)</f>
        <v>2918</v>
      </c>
      <c r="H150" s="104">
        <f>HLOOKUP(B150,[2]Sheet1!C$7:AJ$12,4,FALSE)</f>
        <v>207590</v>
      </c>
      <c r="I150" s="104">
        <f>HLOOKUP(B150,[2]Sheet1!C$13:AJ$18,4,FALSE)</f>
        <v>5250</v>
      </c>
      <c r="J150" s="104">
        <f>HLOOKUP(B150,[2]Sheet1!C$19:AJ$24,4,FALSE)</f>
        <v>476458</v>
      </c>
      <c r="K150" s="104">
        <f>HLOOKUP(B150,[2]Sheet1!C$25:AJ$30,4,FALSE)</f>
        <v>2518.6</v>
      </c>
      <c r="L150" s="104">
        <f>HLOOKUP(B150,[2]Sheet1!C$31:AJ$36,4,FALSE)</f>
        <v>1234300</v>
      </c>
      <c r="M150" s="104">
        <f>HLOOKUP(B150,[2]Sheet1!C$37:AJ$42,4,FALSE)</f>
        <v>22227</v>
      </c>
      <c r="N150" s="128" t="str">
        <f>HLOOKUP(B150,[1]Sheet2!$C$19:$AJ$24,4,FALSE)</f>
        <v>18008.81</v>
      </c>
      <c r="O150" s="129">
        <f>HLOOKUP(B150,[1]Sheet2!$C$25:$AJ$30,4,FALSE)</f>
        <v>25249</v>
      </c>
      <c r="P150" s="129">
        <f>HLOOKUP(B150,[1]Sheet2!$C$31:$AJ$36,4,FALSE)</f>
        <v>20457330</v>
      </c>
    </row>
    <row r="151" spans="1:16">
      <c r="A151" s="103">
        <v>30</v>
      </c>
      <c r="B151" s="103" t="s">
        <v>29</v>
      </c>
      <c r="C151" s="103">
        <v>2014</v>
      </c>
      <c r="D151" s="103">
        <f>HLOOKUP(B151,[1]Sheet2!$C$7:$AJ$12,5,FALSE)</f>
        <v>591</v>
      </c>
      <c r="E151" s="103">
        <f>HLOOKUP(B151,[1]Sheet2!$C$1:$AJ$6,5,FALSE)</f>
        <v>367</v>
      </c>
      <c r="F151" s="103">
        <f>HLOOKUP(B151,[1]Sheet2!$C$13:$AJ$18,5,FALSE)</f>
        <v>2274</v>
      </c>
      <c r="G151" s="104">
        <f>HLOOKUP(B151,[2]Sheet1!C$1:AJ$6,5,FALSE)</f>
        <v>3232</v>
      </c>
      <c r="H151" s="104">
        <f>HLOOKUP(B151,[2]Sheet1!C$7:AJ$12,5,FALSE)</f>
        <v>258029.99999999997</v>
      </c>
      <c r="I151" s="104">
        <f>HLOOKUP(B151,[2]Sheet1!C$13:AJ$18,5,FALSE)</f>
        <v>5610</v>
      </c>
      <c r="J151" s="104">
        <f>HLOOKUP(B151,[2]Sheet1!C$19:AJ$24,5,FALSE)</f>
        <v>518724</v>
      </c>
      <c r="K151" s="104">
        <f>HLOOKUP(B151,[2]Sheet1!C$25:AJ$30,5,FALSE)</f>
        <v>16232.2</v>
      </c>
      <c r="L151" s="104">
        <f>HLOOKUP(B151,[2]Sheet1!C$31:AJ$36,5,FALSE)</f>
        <v>1258100</v>
      </c>
      <c r="M151" s="104">
        <f>HLOOKUP(B151,[2]Sheet1!C$37:AJ$42,5,FALSE)</f>
        <v>24196</v>
      </c>
      <c r="N151" s="128" t="str">
        <f>HLOOKUP(B151,[1]Sheet2!$C$19:$AJ$24,5,FALSE)</f>
        <v>19232.05</v>
      </c>
      <c r="O151" s="129">
        <f>HLOOKUP(B151,[1]Sheet2!$C$25:$AJ$30,5,FALSE)</f>
        <v>29458</v>
      </c>
      <c r="P151" s="129">
        <f>HLOOKUP(B151,[1]Sheet2!$C$31:$AJ$36,5,FALSE)</f>
        <v>23415050</v>
      </c>
    </row>
    <row r="152" spans="1:16">
      <c r="A152" s="103">
        <v>30</v>
      </c>
      <c r="B152" s="103" t="s">
        <v>29</v>
      </c>
      <c r="C152" s="103">
        <v>2015</v>
      </c>
      <c r="D152" s="103">
        <f>HLOOKUP(B152,[1]Sheet2!$C$7:$AJ$12,6,FALSE)</f>
        <v>591</v>
      </c>
      <c r="E152" s="103">
        <f>HLOOKUP(B152,[1]Sheet2!$C$1:$AJ$6,6,FALSE)</f>
        <v>95</v>
      </c>
      <c r="F152" s="103">
        <f>HLOOKUP(B152,[1]Sheet2!$C$13:$AJ$18,6,FALSE)</f>
        <v>2856</v>
      </c>
      <c r="G152" s="104">
        <f>HLOOKUP(B152,[2]Sheet1!C$1:AJ$6,6,FALSE)</f>
        <v>3542</v>
      </c>
      <c r="H152" s="104">
        <f>HLOOKUP(B152,[2]Sheet1!C$7:AJ$12,6,FALSE)</f>
        <v>258700</v>
      </c>
      <c r="I152" s="104">
        <f>HLOOKUP(B152,[2]Sheet1!C$13:AJ$18,6,FALSE)</f>
        <v>6160</v>
      </c>
      <c r="J152" s="104">
        <f>HLOOKUP(B152,[2]Sheet1!C$19:AJ$24,6,FALSE)</f>
        <v>615491</v>
      </c>
      <c r="K152" s="104">
        <f>HLOOKUP(B152,[2]Sheet1!C$25:AJ$30,6,FALSE)</f>
        <v>2026.6</v>
      </c>
      <c r="L152" s="104">
        <f>HLOOKUP(B152,[2]Sheet1!C$31:AJ$36,6,FALSE)</f>
        <v>1279994</v>
      </c>
      <c r="M152" s="104">
        <f>HLOOKUP(B152,[2]Sheet1!C$37:AJ$42,6,FALSE)</f>
        <v>25984</v>
      </c>
      <c r="N152" s="128" t="str">
        <f>HLOOKUP(B152,[1]Sheet2!$C$19:$AJ$24,6,FALSE)</f>
        <v>20265.50</v>
      </c>
      <c r="O152" s="129">
        <f>HLOOKUP(B152,[1]Sheet2!$C$25:$AJ$30,6,FALSE)</f>
        <v>33017</v>
      </c>
      <c r="P152" s="129">
        <f>HLOOKUP(B152,[1]Sheet2!$C$31:$AJ$36,6,FALSE)</f>
        <v>25751290</v>
      </c>
    </row>
    <row r="153" spans="1:16">
      <c r="A153" s="103">
        <v>31</v>
      </c>
      <c r="B153" s="103" t="s">
        <v>30</v>
      </c>
      <c r="C153" s="103">
        <v>2011</v>
      </c>
      <c r="D153" s="103">
        <f>HLOOKUP(B153,[1]Sheet2!$C$7:$AJ$12,2,FALSE)</f>
        <v>612</v>
      </c>
      <c r="E153" s="103">
        <f>HLOOKUP(B153,[1]Sheet2!$C$1:$AJ$6,2,FALSE)</f>
        <v>816</v>
      </c>
      <c r="F153" s="103">
        <f>HLOOKUP(B153,[1]Sheet2!$C$13:$AJ$18,2,FALSE)</f>
        <v>2163</v>
      </c>
      <c r="G153" s="104">
        <f>HLOOKUP(B153,[2]Sheet1!C$1:AJ$6,2,FALSE)</f>
        <v>3591</v>
      </c>
      <c r="H153" s="104">
        <f>HLOOKUP(B153,[2]Sheet1!C$7:AJ$12,2,FALSE)</f>
        <v>336690</v>
      </c>
      <c r="I153" s="104">
        <f>HLOOKUP(B153,[2]Sheet1!C$13:AJ$18,2,FALSE)</f>
        <v>7319</v>
      </c>
      <c r="J153" s="104">
        <f>HLOOKUP(B153,[2]Sheet1!C$19:AJ$24,2,FALSE)</f>
        <v>564711</v>
      </c>
      <c r="K153" s="104">
        <f>HLOOKUP(B153,[2]Sheet1!C$25:AJ$30,2,FALSE)</f>
        <v>11695.6</v>
      </c>
      <c r="L153" s="104">
        <f>HLOOKUP(B153,[2]Sheet1!C$31:AJ$36,2,FALSE)</f>
        <v>1570700</v>
      </c>
      <c r="M153" s="104">
        <f>HLOOKUP(B153,[2]Sheet1!C$37:AJ$42,2,FALSE)</f>
        <v>19597</v>
      </c>
      <c r="N153" s="128" t="str">
        <f>HLOOKUP(B153,[1]Sheet2!$C$19:$AJ$24,2,FALSE)</f>
        <v>12477.19</v>
      </c>
      <c r="O153" s="129">
        <f>HLOOKUP(B153,[1]Sheet2!$C$25:$AJ$30,3,FALSE)</f>
        <v>24662</v>
      </c>
      <c r="P153" s="129">
        <f>HLOOKUP(B153,[1]Sheet2!$C$31:$AJ$36,2,FALSE)</f>
        <v>13604410</v>
      </c>
    </row>
    <row r="154" spans="1:16">
      <c r="A154" s="103">
        <v>31</v>
      </c>
      <c r="B154" s="103" t="s">
        <v>30</v>
      </c>
      <c r="C154" s="103">
        <v>2012</v>
      </c>
      <c r="D154" s="103">
        <f>HLOOKUP(B154,[1]Sheet2!$C$7:$AJ$12,3,FALSE)</f>
        <v>510</v>
      </c>
      <c r="E154" s="103">
        <f>HLOOKUP(B154,[1]Sheet2!$C$1:$AJ$6,3,FALSE)</f>
        <v>816</v>
      </c>
      <c r="F154" s="103">
        <f>HLOOKUP(B154,[1]Sheet2!$C$13:$AJ$18,3,FALSE)</f>
        <v>2379</v>
      </c>
      <c r="G154" s="104">
        <f>HLOOKUP(B154,[2]Sheet1!C$1:AJ$6,3,FALSE)</f>
        <v>3705</v>
      </c>
      <c r="H154" s="104">
        <f>HLOOKUP(B154,[2]Sheet1!C$7:AJ$12,3,FALSE)</f>
        <v>397460</v>
      </c>
      <c r="I154" s="104">
        <f>HLOOKUP(B154,[2]Sheet1!C$13:AJ$18,3,FALSE)</f>
        <v>7114</v>
      </c>
      <c r="J154" s="104">
        <f>HLOOKUP(B154,[2]Sheet1!C$19:AJ$24,3,FALSE)</f>
        <v>597163</v>
      </c>
      <c r="K154" s="104">
        <f>HLOOKUP(B154,[2]Sheet1!C$25:AJ$30,3,FALSE)</f>
        <v>8518.0999999999985</v>
      </c>
      <c r="L154" s="104">
        <f>HLOOKUP(B154,[2]Sheet1!C$31:AJ$36,3,FALSE)</f>
        <v>1599500</v>
      </c>
      <c r="M154" s="104">
        <f>HLOOKUP(B154,[2]Sheet1!C$37:AJ$42,3,FALSE)</f>
        <v>21000</v>
      </c>
      <c r="N154" s="128" t="str">
        <f>HLOOKUP(B154,[1]Sheet2!$C$19:$AJ$24,3,FALSE)</f>
        <v>13129.11</v>
      </c>
      <c r="O154" s="129">
        <f>HLOOKUP(B154,[1]Sheet2!$C$25:$AJ$30,2,FALSE)</f>
        <v>21368</v>
      </c>
      <c r="P154" s="129">
        <f>HLOOKUP(B154,[1]Sheet2!$C$31:$AJ$36,3,FALSE)</f>
        <v>15418360</v>
      </c>
    </row>
    <row r="155" spans="1:16">
      <c r="A155" s="103">
        <v>31</v>
      </c>
      <c r="B155" s="103" t="s">
        <v>30</v>
      </c>
      <c r="C155" s="103">
        <v>2013</v>
      </c>
      <c r="D155" s="103">
        <f>HLOOKUP(B155,[1]Sheet2!$C$7:$AJ$12,4,FALSE)</f>
        <v>510</v>
      </c>
      <c r="E155" s="103">
        <f>HLOOKUP(B155,[1]Sheet2!$C$1:$AJ$6,4,FALSE)</f>
        <v>839</v>
      </c>
      <c r="F155" s="103">
        <f>HLOOKUP(B155,[1]Sheet2!$C$13:$AJ$18,4,FALSE)</f>
        <v>2438</v>
      </c>
      <c r="G155" s="104">
        <f>HLOOKUP(B155,[2]Sheet1!C$1:AJ$6,4,FALSE)</f>
        <v>3787</v>
      </c>
      <c r="H155" s="104">
        <f>HLOOKUP(B155,[2]Sheet1!C$7:AJ$12,4,FALSE)</f>
        <v>469960</v>
      </c>
      <c r="I155" s="104">
        <f>HLOOKUP(B155,[2]Sheet1!C$13:AJ$18,4,FALSE)</f>
        <v>7209</v>
      </c>
      <c r="J155" s="104">
        <f>HLOOKUP(B155,[2]Sheet1!C$19:AJ$24,4,FALSE)</f>
        <v>649515</v>
      </c>
      <c r="K155" s="104">
        <f>HLOOKUP(B155,[2]Sheet1!C$25:AJ$30,4,FALSE)</f>
        <v>52762.400000000009</v>
      </c>
      <c r="L155" s="104">
        <f>HLOOKUP(B155,[2]Sheet1!C$31:AJ$36,4,FALSE)</f>
        <v>1628400</v>
      </c>
      <c r="M155" s="104">
        <f>HLOOKUP(B155,[2]Sheet1!C$37:AJ$42,4,FALSE)</f>
        <v>22101</v>
      </c>
      <c r="N155" s="128" t="str">
        <f>HLOOKUP(B155,[1]Sheet2!$C$19:$AJ$24,4,FALSE)</f>
        <v>13572.07</v>
      </c>
      <c r="O155" s="129">
        <f>HLOOKUP(B155,[1]Sheet2!$C$25:$AJ$30,4,FALSE)</f>
        <v>27834</v>
      </c>
      <c r="P155" s="129">
        <f>HLOOKUP(B155,[1]Sheet2!$C$31:$AJ$36,4,FALSE)</f>
        <v>17092990</v>
      </c>
    </row>
    <row r="156" spans="1:16">
      <c r="A156" s="103">
        <v>31</v>
      </c>
      <c r="B156" s="103" t="s">
        <v>30</v>
      </c>
      <c r="C156" s="103">
        <v>2014</v>
      </c>
      <c r="D156" s="103">
        <f>HLOOKUP(B156,[1]Sheet2!$C$7:$AJ$12,5,FALSE)</f>
        <v>847</v>
      </c>
      <c r="E156" s="103">
        <f>HLOOKUP(B156,[1]Sheet2!$C$1:$AJ$6,5,FALSE)</f>
        <v>675</v>
      </c>
      <c r="F156" s="103">
        <f>HLOOKUP(B156,[1]Sheet2!$C$13:$AJ$18,5,FALSE)</f>
        <v>2480</v>
      </c>
      <c r="G156" s="104">
        <f>HLOOKUP(B156,[2]Sheet1!C$1:AJ$6,5,FALSE)</f>
        <v>4002</v>
      </c>
      <c r="H156" s="104">
        <f>HLOOKUP(B156,[2]Sheet1!C$7:AJ$12,5,FALSE)</f>
        <v>480080</v>
      </c>
      <c r="I156" s="104">
        <f>HLOOKUP(B156,[2]Sheet1!C$13:AJ$18,5,FALSE)</f>
        <v>6859</v>
      </c>
      <c r="J156" s="104">
        <f>HLOOKUP(B156,[2]Sheet1!C$19:AJ$24,5,FALSE)</f>
        <v>748665</v>
      </c>
      <c r="K156" s="104">
        <f>HLOOKUP(B156,[2]Sheet1!C$25:AJ$30,5,FALSE)</f>
        <v>13103.6</v>
      </c>
      <c r="L156" s="104">
        <f>HLOOKUP(B156,[2]Sheet1!C$31:AJ$36,5,FALSE)</f>
        <v>1657400</v>
      </c>
      <c r="M156" s="104">
        <f>HLOOKUP(B156,[2]Sheet1!C$37:AJ$42,5,FALSE)</f>
        <v>23568</v>
      </c>
      <c r="N156" s="128" t="str">
        <f>HLOOKUP(B156,[1]Sheet2!$C$19:$AJ$24,5,FALSE)</f>
        <v>14219.62</v>
      </c>
      <c r="O156" s="129">
        <f>HLOOKUP(B156,[1]Sheet2!$C$25:$AJ$30,5,FALSE)</f>
        <v>31656</v>
      </c>
      <c r="P156" s="129">
        <f>HLOOKUP(B156,[1]Sheet2!$C$31:$AJ$36,5,FALSE)</f>
        <v>19099980</v>
      </c>
    </row>
    <row r="157" spans="1:16">
      <c r="A157" s="103">
        <v>31</v>
      </c>
      <c r="B157" s="103" t="s">
        <v>30</v>
      </c>
      <c r="C157" s="103">
        <v>2015</v>
      </c>
      <c r="D157" s="103">
        <f>HLOOKUP(B157,[1]Sheet2!$C$7:$AJ$12,6,FALSE)</f>
        <v>847</v>
      </c>
      <c r="E157" s="103">
        <f>HLOOKUP(B157,[1]Sheet2!$C$1:$AJ$6,6,FALSE)</f>
        <v>676</v>
      </c>
      <c r="F157" s="103">
        <f>HLOOKUP(B157,[1]Sheet2!$C$13:$AJ$18,6,FALSE)</f>
        <v>60</v>
      </c>
      <c r="G157" s="104">
        <f>HLOOKUP(B157,[2]Sheet1!C$1:AJ$6,6,FALSE)</f>
        <v>1583</v>
      </c>
      <c r="H157" s="104">
        <f>HLOOKUP(B157,[2]Sheet1!C$7:AJ$12,6,FALSE)</f>
        <v>509510</v>
      </c>
      <c r="I157" s="104">
        <f>HLOOKUP(B157,[2]Sheet1!C$13:AJ$18,6,FALSE)</f>
        <v>12368</v>
      </c>
      <c r="J157" s="104">
        <f>HLOOKUP(B157,[2]Sheet1!C$19:AJ$24,6,FALSE)</f>
        <v>794355</v>
      </c>
      <c r="K157" s="104">
        <f>HLOOKUP(B157,[2]Sheet1!C$25:AJ$30,6,FALSE)</f>
        <v>82390.900000000009</v>
      </c>
      <c r="L157" s="104">
        <f>HLOOKUP(B157,[2]Sheet1!C$31:AJ$36,6,FALSE)</f>
        <v>1683856</v>
      </c>
      <c r="M157" s="104">
        <f>HLOOKUP(B157,[2]Sheet1!C$37:AJ$42,6,FALSE)</f>
        <v>24859</v>
      </c>
      <c r="N157" s="128" t="str">
        <f>HLOOKUP(B157,[1]Sheet2!$C$19:$AJ$24,6,FALSE)</f>
        <v>14740.30</v>
      </c>
      <c r="O157" s="129">
        <f>HLOOKUP(B157,[1]Sheet2!$C$25:$AJ$30,6,FALSE)</f>
        <v>34344</v>
      </c>
      <c r="P157" s="129">
        <f>HLOOKUP(B157,[1]Sheet2!$C$31:$AJ$36,6,FALSE)</f>
        <v>20364510</v>
      </c>
    </row>
    <row r="158" spans="1:16">
      <c r="A158" s="103">
        <v>32</v>
      </c>
      <c r="B158" s="103" t="s">
        <v>31</v>
      </c>
      <c r="C158" s="103">
        <v>2011</v>
      </c>
      <c r="D158" s="103">
        <f>HLOOKUP(B158,[1]Sheet2!$C$7:$AJ$12,2,FALSE)</f>
        <v>405</v>
      </c>
      <c r="E158" s="103">
        <f>HLOOKUP(B158,[1]Sheet2!$C$1:$AJ$6,2,FALSE)</f>
        <v>945</v>
      </c>
      <c r="F158" s="103">
        <f>HLOOKUP(B158,[1]Sheet2!$C$13:$AJ$18,2,FALSE)</f>
        <v>33</v>
      </c>
      <c r="G158" s="104">
        <f>HLOOKUP(B158,[2]Sheet1!C$1:AJ$6,2,FALSE)</f>
        <v>1383</v>
      </c>
      <c r="H158" s="104">
        <f>HLOOKUP(B158,[2]Sheet1!C$7:AJ$12,2,FALSE)</f>
        <v>204670</v>
      </c>
      <c r="I158" s="104">
        <f>HLOOKUP(B158,[2]Sheet1!C$13:AJ$18,2,FALSE)</f>
        <v>9551</v>
      </c>
      <c r="J158" s="104">
        <f>HLOOKUP(B158,[2]Sheet1!C$19:AJ$24,2,FALSE)</f>
        <v>529906</v>
      </c>
      <c r="K158" s="104">
        <f>HLOOKUP(B158,[2]Sheet1!C$25:AJ$30,2,FALSE)</f>
        <v>129843.79999999999</v>
      </c>
      <c r="L158" s="104">
        <f>HLOOKUP(B158,[2]Sheet1!C$31:AJ$36,2,FALSE)</f>
        <v>1067200</v>
      </c>
      <c r="M158" s="104">
        <f>HLOOKUP(B158,[2]Sheet1!C$37:AJ$42,2,FALSE)</f>
        <v>16002</v>
      </c>
      <c r="N158" s="128" t="str">
        <f>HLOOKUP(B158,[1]Sheet2!$C$19:$AJ$24,2,FALSE)</f>
        <v>14994.63</v>
      </c>
      <c r="O158" s="129">
        <f>HLOOKUP(B158,[1]Sheet2!$C$25:$AJ$30,3,FALSE)</f>
        <v>19340</v>
      </c>
      <c r="P158" s="129">
        <f>HLOOKUP(B158,[1]Sheet2!$C$31:$AJ$36,2,FALSE)</f>
        <v>16002570</v>
      </c>
    </row>
    <row r="159" spans="1:16">
      <c r="A159" s="103">
        <v>32</v>
      </c>
      <c r="B159" s="103" t="s">
        <v>31</v>
      </c>
      <c r="C159" s="103">
        <v>2012</v>
      </c>
      <c r="D159" s="103">
        <f>HLOOKUP(B159,[1]Sheet2!$C$7:$AJ$12,3,FALSE)</f>
        <v>440</v>
      </c>
      <c r="E159" s="103">
        <f>HLOOKUP(B159,[1]Sheet2!$C$1:$AJ$6,3,FALSE)</f>
        <v>945</v>
      </c>
      <c r="F159" s="103">
        <f>HLOOKUP(B159,[1]Sheet2!$C$13:$AJ$18,3,FALSE)</f>
        <v>38</v>
      </c>
      <c r="G159" s="104">
        <f>HLOOKUP(B159,[2]Sheet1!C$1:AJ$6,3,FALSE)</f>
        <v>1423</v>
      </c>
      <c r="H159" s="104">
        <f>HLOOKUP(B159,[2]Sheet1!C$7:AJ$12,3,FALSE)</f>
        <v>235880</v>
      </c>
      <c r="I159" s="104">
        <f>HLOOKUP(B159,[2]Sheet1!C$13:AJ$18,3,FALSE)</f>
        <v>10303</v>
      </c>
      <c r="J159" s="104">
        <f>HLOOKUP(B159,[2]Sheet1!C$19:AJ$24,3,FALSE)</f>
        <v>562421</v>
      </c>
      <c r="K159" s="104">
        <f>HLOOKUP(B159,[2]Sheet1!C$25:AJ$30,3,FALSE)</f>
        <v>90253.7</v>
      </c>
      <c r="L159" s="104">
        <f>HLOOKUP(B159,[2]Sheet1!C$31:AJ$36,3,FALSE)</f>
        <v>1091100</v>
      </c>
      <c r="M159" s="104">
        <f>HLOOKUP(B159,[2]Sheet1!C$37:AJ$42,3,FALSE)</f>
        <v>17120</v>
      </c>
      <c r="N159" s="128" t="str">
        <f>HLOOKUP(B159,[1]Sheet2!$C$19:$AJ$24,3,FALSE)</f>
        <v>15691.01</v>
      </c>
      <c r="O159" s="129">
        <f>HLOOKUP(B159,[1]Sheet2!$C$25:$AJ$30,2,FALSE)</f>
        <v>17078</v>
      </c>
      <c r="P159" s="129">
        <f>HLOOKUP(B159,[1]Sheet2!$C$31:$AJ$36,3,FALSE)</f>
        <v>17726060</v>
      </c>
    </row>
    <row r="160" spans="1:16">
      <c r="A160" s="103">
        <v>32</v>
      </c>
      <c r="B160" s="103" t="s">
        <v>31</v>
      </c>
      <c r="C160" s="103">
        <v>2013</v>
      </c>
      <c r="D160" s="103">
        <f>HLOOKUP(B160,[1]Sheet2!$C$7:$AJ$12,4,FALSE)</f>
        <v>440</v>
      </c>
      <c r="E160" s="103">
        <f>HLOOKUP(B160,[1]Sheet2!$C$1:$AJ$6,4,FALSE)</f>
        <v>945</v>
      </c>
      <c r="F160" s="103">
        <f>HLOOKUP(B160,[1]Sheet2!$C$13:$AJ$18,4,FALSE)</f>
        <v>43</v>
      </c>
      <c r="G160" s="104">
        <f>HLOOKUP(B160,[2]Sheet1!C$1:AJ$6,4,FALSE)</f>
        <v>1428</v>
      </c>
      <c r="H160" s="104">
        <f>HLOOKUP(B160,[2]Sheet1!C$7:AJ$12,4,FALSE)</f>
        <v>259100.00000000003</v>
      </c>
      <c r="I160" s="104">
        <f>HLOOKUP(B160,[2]Sheet1!C$13:AJ$18,4,FALSE)</f>
        <v>4784</v>
      </c>
      <c r="J160" s="104">
        <f>HLOOKUP(B160,[2]Sheet1!C$19:AJ$24,4,FALSE)</f>
        <v>608016</v>
      </c>
      <c r="K160" s="104">
        <f>HLOOKUP(B160,[2]Sheet1!C$25:AJ$30,4,FALSE)</f>
        <v>268466.50000000006</v>
      </c>
      <c r="L160" s="104">
        <f>HLOOKUP(B160,[2]Sheet1!C$31:AJ$36,4,FALSE)</f>
        <v>1114900</v>
      </c>
      <c r="M160" s="104">
        <f>HLOOKUP(B160,[2]Sheet1!C$37:AJ$42,4,FALSE)</f>
        <v>18209</v>
      </c>
      <c r="N160" s="128" t="str">
        <f>HLOOKUP(B160,[1]Sheet2!$C$19:$AJ$24,4,FALSE)</f>
        <v>16332.22</v>
      </c>
      <c r="O160" s="129">
        <f>HLOOKUP(B160,[1]Sheet2!$C$25:$AJ$30,4,FALSE)</f>
        <v>21439</v>
      </c>
      <c r="P160" s="129">
        <f>HLOOKUP(B160,[1]Sheet2!$C$31:$AJ$36,4,FALSE)</f>
        <v>19230010</v>
      </c>
    </row>
    <row r="161" spans="1:16">
      <c r="A161" s="103">
        <v>32</v>
      </c>
      <c r="B161" s="103" t="s">
        <v>31</v>
      </c>
      <c r="C161" s="103">
        <v>2014</v>
      </c>
      <c r="D161" s="103">
        <f>HLOOKUP(B161,[1]Sheet2!$C$7:$AJ$12,5,FALSE)</f>
        <v>1034</v>
      </c>
      <c r="E161" s="103">
        <f>HLOOKUP(B161,[1]Sheet2!$C$1:$AJ$6,5,FALSE)</f>
        <v>945</v>
      </c>
      <c r="F161" s="103">
        <f>HLOOKUP(B161,[1]Sheet2!$C$13:$AJ$18,5,FALSE)</f>
        <v>46</v>
      </c>
      <c r="G161" s="104">
        <f>HLOOKUP(B161,[2]Sheet1!C$1:AJ$6,5,FALSE)</f>
        <v>2025</v>
      </c>
      <c r="H161" s="104">
        <f>HLOOKUP(B161,[2]Sheet1!C$7:AJ$12,5,FALSE)</f>
        <v>309370</v>
      </c>
      <c r="I161" s="104">
        <f>HLOOKUP(B161,[2]Sheet1!C$13:AJ$18,5,FALSE)</f>
        <v>6019</v>
      </c>
      <c r="J161" s="104">
        <f>HLOOKUP(B161,[2]Sheet1!C$19:AJ$24,5,FALSE)</f>
        <v>702390</v>
      </c>
      <c r="K161" s="104">
        <f>HLOOKUP(B161,[2]Sheet1!C$25:AJ$30,5,FALSE)</f>
        <v>98711.5</v>
      </c>
      <c r="L161" s="104">
        <f>HLOOKUP(B161,[2]Sheet1!C$31:AJ$36,5,FALSE)</f>
        <v>1138700</v>
      </c>
      <c r="M161" s="104">
        <f>HLOOKUP(B161,[2]Sheet1!C$37:AJ$42,5,FALSE)</f>
        <v>19209</v>
      </c>
      <c r="N161" s="128" t="str">
        <f>HLOOKUP(B161,[1]Sheet2!$C$19:$AJ$24,5,FALSE)</f>
        <v>16869.52</v>
      </c>
      <c r="O161" s="129">
        <f>HLOOKUP(B161,[1]Sheet2!$C$25:$AJ$30,5,FALSE)</f>
        <v>24042</v>
      </c>
      <c r="P161" s="129">
        <f>HLOOKUP(B161,[1]Sheet2!$C$31:$AJ$36,5,FALSE)</f>
        <v>21114230</v>
      </c>
    </row>
    <row r="162" spans="1:16">
      <c r="A162" s="103">
        <v>32</v>
      </c>
      <c r="B162" s="103" t="s">
        <v>31</v>
      </c>
      <c r="C162" s="103">
        <v>2015</v>
      </c>
      <c r="D162" s="103">
        <f>HLOOKUP(B162,[1]Sheet2!$C$7:$AJ$12,6,FALSE)</f>
        <v>1034</v>
      </c>
      <c r="E162" s="103">
        <f>HLOOKUP(B162,[1]Sheet2!$C$1:$AJ$6,6,FALSE)</f>
        <v>646</v>
      </c>
      <c r="F162" s="103">
        <f>HLOOKUP(B162,[1]Sheet2!$C$13:$AJ$18,6,FALSE)</f>
        <v>1028</v>
      </c>
      <c r="G162" s="104">
        <f>HLOOKUP(B162,[2]Sheet1!C$1:AJ$6,6,FALSE)</f>
        <v>2708</v>
      </c>
      <c r="H162" s="104">
        <f>HLOOKUP(B162,[2]Sheet1!C$7:AJ$12,6,FALSE)</f>
        <v>329440</v>
      </c>
      <c r="I162" s="104">
        <f>HLOOKUP(B162,[2]Sheet1!C$13:AJ$18,6,FALSE)</f>
        <v>15811</v>
      </c>
      <c r="J162" s="104">
        <f>HLOOKUP(B162,[2]Sheet1!C$19:AJ$24,6,FALSE)</f>
        <v>789896</v>
      </c>
      <c r="K162" s="104">
        <f>HLOOKUP(B162,[2]Sheet1!C$25:AJ$30,6,FALSE)</f>
        <v>203827.9</v>
      </c>
      <c r="L162" s="104">
        <f>HLOOKUP(B162,[2]Sheet1!C$31:AJ$36,6,FALSE)</f>
        <v>1160275</v>
      </c>
      <c r="M162" s="104">
        <f>HLOOKUP(B162,[2]Sheet1!C$37:AJ$42,6,FALSE)</f>
        <v>20381</v>
      </c>
      <c r="N162" s="128" t="str">
        <f>HLOOKUP(B162,[1]Sheet2!$C$19:$AJ$24,6,FALSE)</f>
        <v>17534.41</v>
      </c>
      <c r="O162" s="129">
        <f>HLOOKUP(B162,[1]Sheet2!$C$25:$AJ$30,6,FALSE)</f>
        <v>26641</v>
      </c>
      <c r="P162" s="129">
        <f>HLOOKUP(B162,[1]Sheet2!$C$31:$AJ$36,6,FALSE)</f>
        <v>22919860</v>
      </c>
    </row>
    <row r="163" spans="1:16">
      <c r="A163" s="103">
        <v>33</v>
      </c>
      <c r="B163" s="103" t="s">
        <v>32</v>
      </c>
      <c r="C163" s="103">
        <v>2011</v>
      </c>
      <c r="D163" s="103">
        <f>HLOOKUP(B163,[1]Sheet2!$C$7:$AJ$12,2,FALSE)</f>
        <v>403</v>
      </c>
      <c r="E163" s="103">
        <f>HLOOKUP(B163,[1]Sheet2!$C$1:$AJ$6,2,FALSE)</f>
        <v>662</v>
      </c>
      <c r="F163" s="103">
        <f>HLOOKUP(B163,[1]Sheet2!$C$13:$AJ$18,2,FALSE)</f>
        <v>2102</v>
      </c>
      <c r="G163" s="104">
        <f>HLOOKUP(B163,[2]Sheet1!C$1:AJ$6,2,FALSE)</f>
        <v>3167</v>
      </c>
      <c r="H163" s="104">
        <f>HLOOKUP(B163,[2]Sheet1!C$7:AJ$12,2,FALSE)</f>
        <v>305080</v>
      </c>
      <c r="I163" s="104">
        <f>HLOOKUP(B163,[2]Sheet1!C$13:AJ$18,2,FALSE)</f>
        <v>3940</v>
      </c>
      <c r="J163" s="104">
        <f>HLOOKUP(B163,[2]Sheet1!C$19:AJ$24,2,FALSE)</f>
        <v>750381</v>
      </c>
      <c r="K163" s="104">
        <f>HLOOKUP(B163,[2]Sheet1!C$25:AJ$30,2,FALSE)</f>
        <v>33087</v>
      </c>
      <c r="L163" s="104">
        <f>HLOOKUP(B163,[2]Sheet1!C$31:AJ$36,2,FALSE)</f>
        <v>786000</v>
      </c>
      <c r="M163" s="104">
        <f>HLOOKUP(B163,[2]Sheet1!C$37:AJ$42,2,FALSE)</f>
        <v>42867</v>
      </c>
      <c r="N163" s="128" t="str">
        <f>HLOOKUP(B163,[1]Sheet2!$C$19:$AJ$24,2,FALSE)</f>
        <v>54539.86</v>
      </c>
      <c r="O163" s="129">
        <f>HLOOKUP(B163,[1]Sheet2!$C$25:$AJ$30,3,FALSE)</f>
        <v>47421</v>
      </c>
      <c r="P163" s="129">
        <f>HLOOKUP(B163,[1]Sheet2!$C$31:$AJ$36,2,FALSE)</f>
        <v>56305110</v>
      </c>
    </row>
    <row r="164" spans="1:16">
      <c r="A164" s="103">
        <v>33</v>
      </c>
      <c r="B164" s="103" t="s">
        <v>32</v>
      </c>
      <c r="C164" s="103">
        <v>2012</v>
      </c>
      <c r="D164" s="103">
        <f>HLOOKUP(B164,[1]Sheet2!$C$7:$AJ$12,3,FALSE)</f>
        <v>433</v>
      </c>
      <c r="E164" s="103">
        <f>HLOOKUP(B164,[1]Sheet2!$C$1:$AJ$6,3,FALSE)</f>
        <v>663</v>
      </c>
      <c r="F164" s="103">
        <f>HLOOKUP(B164,[1]Sheet2!$C$13:$AJ$18,3,FALSE)</f>
        <v>2135</v>
      </c>
      <c r="G164" s="104">
        <f>HLOOKUP(B164,[2]Sheet1!C$1:AJ$6,3,FALSE)</f>
        <v>3231</v>
      </c>
      <c r="H164" s="104">
        <f>HLOOKUP(B164,[2]Sheet1!C$7:AJ$12,3,FALSE)</f>
        <v>346650</v>
      </c>
      <c r="I164" s="104">
        <f>HLOOKUP(B164,[2]Sheet1!C$13:AJ$18,3,FALSE)</f>
        <v>3550</v>
      </c>
      <c r="J164" s="104">
        <f>HLOOKUP(B164,[2]Sheet1!C$19:AJ$24,3,FALSE)</f>
        <v>700639</v>
      </c>
      <c r="K164" s="104">
        <f>HLOOKUP(B164,[2]Sheet1!C$25:AJ$30,3,FALSE)</f>
        <v>32035.100000000002</v>
      </c>
      <c r="L164" s="104">
        <f>HLOOKUP(B164,[2]Sheet1!C$31:AJ$36,3,FALSE)</f>
        <v>807000</v>
      </c>
      <c r="M164" s="104">
        <f>HLOOKUP(B164,[2]Sheet1!C$37:AJ$42,3,FALSE)</f>
        <v>44423</v>
      </c>
      <c r="N164" s="128" t="str">
        <f>HLOOKUP(B164,[1]Sheet2!$C$19:$AJ$24,3,FALSE)</f>
        <v>55047.84</v>
      </c>
      <c r="O164" s="129">
        <f>HLOOKUP(B164,[1]Sheet2!$C$25:$AJ$30,2,FALSE)</f>
        <v>44255</v>
      </c>
      <c r="P164" s="129">
        <f>HLOOKUP(B164,[1]Sheet2!$C$31:$AJ$36,3,FALSE)</f>
        <v>58762560</v>
      </c>
    </row>
    <row r="165" spans="1:16">
      <c r="A165" s="103">
        <v>33</v>
      </c>
      <c r="B165" s="103" t="s">
        <v>32</v>
      </c>
      <c r="C165" s="103">
        <v>2013</v>
      </c>
      <c r="D165" s="103">
        <f>HLOOKUP(B165,[1]Sheet2!$C$7:$AJ$12,4,FALSE)</f>
        <v>433</v>
      </c>
      <c r="E165" s="103">
        <f>HLOOKUP(B165,[1]Sheet2!$C$1:$AJ$6,4,FALSE)</f>
        <v>663</v>
      </c>
      <c r="F165" s="103">
        <f>HLOOKUP(B165,[1]Sheet2!$C$13:$AJ$18,4,FALSE)</f>
        <v>2156</v>
      </c>
      <c r="G165" s="104">
        <f>HLOOKUP(B165,[2]Sheet1!C$1:AJ$6,4,FALSE)</f>
        <v>3252</v>
      </c>
      <c r="H165" s="104">
        <f>HLOOKUP(B165,[2]Sheet1!C$7:AJ$12,4,FALSE)</f>
        <v>383990</v>
      </c>
      <c r="I165" s="104">
        <f>HLOOKUP(B165,[2]Sheet1!C$13:AJ$18,4,FALSE)</f>
        <v>3923</v>
      </c>
      <c r="J165" s="104">
        <f>HLOOKUP(B165,[2]Sheet1!C$19:AJ$24,4,FALSE)</f>
        <v>806825</v>
      </c>
      <c r="K165" s="104">
        <f>HLOOKUP(B165,[2]Sheet1!C$25:AJ$30,4,FALSE)</f>
        <v>54156.399999999994</v>
      </c>
      <c r="L165" s="104">
        <f>HLOOKUP(B165,[2]Sheet1!C$31:AJ$36,4,FALSE)</f>
        <v>828300</v>
      </c>
      <c r="M165" s="104">
        <f>HLOOKUP(B165,[2]Sheet1!C$37:AJ$42,4,FALSE)</f>
        <v>48079</v>
      </c>
      <c r="N165" s="128" t="str">
        <f>HLOOKUP(B165,[1]Sheet2!$C$19:$AJ$24,4,FALSE)</f>
        <v>57581.36</v>
      </c>
      <c r="O165" s="129">
        <f>HLOOKUP(B165,[1]Sheet2!$C$25:$AJ$30,4,FALSE)</f>
        <v>52998</v>
      </c>
      <c r="P165" s="129">
        <f>HLOOKUP(B165,[1]Sheet2!$C$31:$AJ$36,4,FALSE)</f>
        <v>63984190</v>
      </c>
    </row>
    <row r="166" spans="1:16">
      <c r="A166" s="103">
        <v>33</v>
      </c>
      <c r="B166" s="103" t="s">
        <v>32</v>
      </c>
      <c r="C166" s="103">
        <v>2014</v>
      </c>
      <c r="D166" s="103">
        <f>HLOOKUP(B166,[1]Sheet2!$C$7:$AJ$12,5,FALSE)</f>
        <v>596</v>
      </c>
      <c r="E166" s="103">
        <f>HLOOKUP(B166,[1]Sheet2!$C$1:$AJ$6,5,FALSE)</f>
        <v>724</v>
      </c>
      <c r="F166" s="103">
        <f>HLOOKUP(B166,[1]Sheet2!$C$13:$AJ$18,5,FALSE)</f>
        <v>2192</v>
      </c>
      <c r="G166" s="104">
        <f>HLOOKUP(B166,[2]Sheet1!C$1:AJ$6,5,FALSE)</f>
        <v>3512</v>
      </c>
      <c r="H166" s="104">
        <f>HLOOKUP(B166,[2]Sheet1!C$7:AJ$12,5,FALSE)</f>
        <v>430630</v>
      </c>
      <c r="I166" s="104">
        <f>HLOOKUP(B166,[2]Sheet1!C$13:AJ$18,5,FALSE)</f>
        <v>3912</v>
      </c>
      <c r="J166" s="104">
        <f>HLOOKUP(B166,[2]Sheet1!C$19:AJ$24,5,FALSE)</f>
        <v>902298</v>
      </c>
      <c r="K166" s="104">
        <f>HLOOKUP(B166,[2]Sheet1!C$25:AJ$30,5,FALSE)</f>
        <v>153347.90000000002</v>
      </c>
      <c r="L166" s="104">
        <f>HLOOKUP(B166,[2]Sheet1!C$31:AJ$36,5,FALSE)</f>
        <v>849800</v>
      </c>
      <c r="M166" s="104">
        <f>HLOOKUP(B166,[2]Sheet1!C$37:AJ$42,5,FALSE)</f>
        <v>50544</v>
      </c>
      <c r="N166" s="128" t="str">
        <f>HLOOKUP(B166,[1]Sheet2!$C$19:$AJ$24,5,FALSE)</f>
        <v>59142.59</v>
      </c>
      <c r="O166" s="129">
        <f>HLOOKUP(B166,[1]Sheet2!$C$25:$AJ$30,5,FALSE)</f>
        <v>58181</v>
      </c>
      <c r="P166" s="129">
        <f>HLOOKUP(B166,[1]Sheet2!$C$31:$AJ$36,5,FALSE)</f>
        <v>68463580</v>
      </c>
    </row>
    <row r="167" spans="1:16">
      <c r="A167" s="103">
        <v>33</v>
      </c>
      <c r="B167" s="103" t="s">
        <v>32</v>
      </c>
      <c r="C167" s="103">
        <v>2015</v>
      </c>
      <c r="D167" s="103">
        <f>HLOOKUP(B167,[1]Sheet2!$C$7:$AJ$12,6,FALSE)</f>
        <v>596</v>
      </c>
      <c r="E167" s="103">
        <f>HLOOKUP(B167,[1]Sheet2!$C$1:$AJ$6,6,FALSE)</f>
        <v>1174</v>
      </c>
      <c r="F167" s="103">
        <f>HLOOKUP(B167,[1]Sheet2!$C$13:$AJ$18,6,FALSE)</f>
        <v>2125</v>
      </c>
      <c r="G167" s="104">
        <f>HLOOKUP(B167,[2]Sheet1!C$1:AJ$6,6,FALSE)</f>
        <v>3895</v>
      </c>
      <c r="H167" s="104">
        <f>HLOOKUP(B167,[2]Sheet1!C$7:AJ$12,6,FALSE)</f>
        <v>455580</v>
      </c>
      <c r="I167" s="104">
        <f>HLOOKUP(B167,[2]Sheet1!C$13:AJ$18,6,FALSE)</f>
        <v>6276</v>
      </c>
      <c r="J167" s="104">
        <f>HLOOKUP(B167,[2]Sheet1!C$19:AJ$24,6,FALSE)</f>
        <v>1030232</v>
      </c>
      <c r="K167" s="104">
        <f>HLOOKUP(B167,[2]Sheet1!C$25:AJ$30,6,FALSE)</f>
        <v>258607.5</v>
      </c>
      <c r="L167" s="104">
        <f>HLOOKUP(B167,[2]Sheet1!C$31:AJ$36,6,FALSE)</f>
        <v>868819</v>
      </c>
      <c r="M167" s="104">
        <f>HLOOKUP(B167,[2]Sheet1!C$37:AJ$42,6,FALSE)</f>
        <v>52907</v>
      </c>
      <c r="N167" s="128" t="str">
        <f>HLOOKUP(B167,[1]Sheet2!$C$19:$AJ$24,6,FALSE)</f>
        <v>60064.13</v>
      </c>
      <c r="O167" s="129">
        <f>HLOOKUP(B167,[1]Sheet2!$C$25:$AJ$30,6,FALSE)</f>
        <v>62890</v>
      </c>
      <c r="P167" s="129">
        <f>HLOOKUP(B167,[1]Sheet2!$C$31:$AJ$36,6,FALSE)</f>
        <v>72161980</v>
      </c>
    </row>
    <row r="168" spans="1:16">
      <c r="A168" s="103">
        <v>34</v>
      </c>
      <c r="B168" s="103" t="s">
        <v>33</v>
      </c>
      <c r="C168" s="103">
        <v>2011</v>
      </c>
      <c r="D168" s="103">
        <f>HLOOKUP(B168,[1]Sheet2!$C$7:$AJ$12,2,FALSE)</f>
        <v>1435</v>
      </c>
      <c r="E168" s="103">
        <f>HLOOKUP(B168,[1]Sheet2!$C$1:$AJ$6,2,FALSE)</f>
        <v>949</v>
      </c>
      <c r="F168" s="103">
        <f>HLOOKUP(B168,[1]Sheet2!$C$13:$AJ$18,2,FALSE)</f>
        <v>2707</v>
      </c>
      <c r="G168" s="104">
        <f>HLOOKUP(B168,[2]Sheet1!C$1:AJ$6,2,FALSE)</f>
        <v>5091</v>
      </c>
      <c r="H168" s="104">
        <f>HLOOKUP(B168,[2]Sheet1!C$7:AJ$12,2,FALSE)</f>
        <v>522799.99999999994</v>
      </c>
      <c r="I168" s="104">
        <f>HLOOKUP(B168,[2]Sheet1!C$13:AJ$18,2,FALSE)</f>
        <v>12467</v>
      </c>
      <c r="J168" s="104">
        <f>HLOOKUP(B168,[2]Sheet1!C$19:AJ$24,2,FALSE)</f>
        <v>556491</v>
      </c>
      <c r="K168" s="104">
        <f>HLOOKUP(B168,[2]Sheet1!C$25:AJ$30,2,FALSE)</f>
        <v>1312049.6000000001</v>
      </c>
      <c r="L168" s="104">
        <f>HLOOKUP(B168,[2]Sheet1!C$31:AJ$36,2,FALSE)</f>
        <v>2915300</v>
      </c>
      <c r="M168" s="104">
        <f>HLOOKUP(B168,[2]Sheet1!C$37:AJ$42,2,FALSE)</f>
        <v>106067</v>
      </c>
      <c r="N168" s="128" t="str">
        <f>HLOOKUP(B168,[1]Sheet2!$C$19:$AJ$24,2,FALSE)</f>
        <v>36383.24</v>
      </c>
      <c r="O168" s="129">
        <f>HLOOKUP(B168,[1]Sheet2!$C$25:$AJ$30,3,FALSE)</f>
        <v>112813</v>
      </c>
      <c r="P168" s="129">
        <f>HLOOKUP(B168,[1]Sheet2!$C$31:$AJ$36,2,FALSE)</f>
        <v>37111150</v>
      </c>
    </row>
    <row r="169" spans="1:16">
      <c r="A169" s="103">
        <v>34</v>
      </c>
      <c r="B169" s="103" t="s">
        <v>33</v>
      </c>
      <c r="C169" s="103">
        <v>2012</v>
      </c>
      <c r="D169" s="103">
        <f>HLOOKUP(B169,[1]Sheet2!$C$7:$AJ$12,3,FALSE)</f>
        <v>1449</v>
      </c>
      <c r="E169" s="103">
        <f>HLOOKUP(B169,[1]Sheet2!$C$1:$AJ$6,3,FALSE)</f>
        <v>949</v>
      </c>
      <c r="F169" s="103">
        <f>HLOOKUP(B169,[1]Sheet2!$C$13:$AJ$18,3,FALSE)</f>
        <v>2751</v>
      </c>
      <c r="G169" s="104">
        <f>HLOOKUP(B169,[2]Sheet1!C$1:AJ$6,3,FALSE)</f>
        <v>5149</v>
      </c>
      <c r="H169" s="104">
        <f>HLOOKUP(B169,[2]Sheet1!C$7:AJ$12,3,FALSE)</f>
        <v>600670</v>
      </c>
      <c r="I169" s="104">
        <f>HLOOKUP(B169,[2]Sheet1!C$13:AJ$18,3,FALSE)</f>
        <v>13927</v>
      </c>
      <c r="J169" s="104">
        <f>HLOOKUP(B169,[2]Sheet1!C$19:AJ$24,3,FALSE)</f>
        <v>602751</v>
      </c>
      <c r="K169" s="104">
        <f>HLOOKUP(B169,[2]Sheet1!C$25:AJ$30,3,FALSE)</f>
        <v>1202432.6000000001</v>
      </c>
      <c r="L169" s="104">
        <f>HLOOKUP(B169,[2]Sheet1!C$31:AJ$36,3,FALSE)</f>
        <v>2973800</v>
      </c>
      <c r="M169" s="104">
        <f>HLOOKUP(B169,[2]Sheet1!C$37:AJ$42,3,FALSE)</f>
        <v>107891</v>
      </c>
      <c r="N169" s="128" t="str">
        <f>HLOOKUP(B169,[1]Sheet2!$C$19:$AJ$24,3,FALSE)</f>
        <v>36280.03</v>
      </c>
      <c r="O169" s="129">
        <f>HLOOKUP(B169,[1]Sheet2!$C$25:$AJ$30,2,FALSE)</f>
        <v>108189</v>
      </c>
      <c r="P169" s="129">
        <f>HLOOKUP(B169,[1]Sheet2!$C$31:$AJ$36,3,FALSE)</f>
        <v>37935010</v>
      </c>
    </row>
    <row r="170" spans="1:16">
      <c r="A170" s="103">
        <v>34</v>
      </c>
      <c r="B170" s="103" t="s">
        <v>33</v>
      </c>
      <c r="C170" s="103">
        <v>2013</v>
      </c>
      <c r="D170" s="103">
        <f>HLOOKUP(B170,[1]Sheet2!$C$7:$AJ$12,4,FALSE)</f>
        <v>1450</v>
      </c>
      <c r="E170" s="103">
        <f>HLOOKUP(B170,[1]Sheet2!$C$1:$AJ$6,4,FALSE)</f>
        <v>977</v>
      </c>
      <c r="F170" s="103">
        <f>HLOOKUP(B170,[1]Sheet2!$C$13:$AJ$18,4,FALSE)</f>
        <v>2845</v>
      </c>
      <c r="G170" s="104">
        <f>HLOOKUP(B170,[2]Sheet1!C$1:AJ$6,4,FALSE)</f>
        <v>5272</v>
      </c>
      <c r="H170" s="104">
        <f>HLOOKUP(B170,[2]Sheet1!C$7:AJ$12,4,FALSE)</f>
        <v>713260</v>
      </c>
      <c r="I170" s="104">
        <f>HLOOKUP(B170,[2]Sheet1!C$13:AJ$18,4,FALSE)</f>
        <v>14025</v>
      </c>
      <c r="J170" s="104">
        <f>HLOOKUP(B170,[2]Sheet1!C$19:AJ$24,4,FALSE)</f>
        <v>675911</v>
      </c>
      <c r="K170" s="104">
        <f>HLOOKUP(B170,[2]Sheet1!C$25:AJ$30,4,FALSE)</f>
        <v>2359999.7000000002</v>
      </c>
      <c r="L170" s="104">
        <f>HLOOKUP(B170,[2]Sheet1!C$31:AJ$36,4,FALSE)</f>
        <v>3032500</v>
      </c>
      <c r="M170" s="104">
        <f>HLOOKUP(B170,[2]Sheet1!C$37:AJ$42,4,FALSE)</f>
        <v>117119</v>
      </c>
      <c r="N170" s="128" t="str">
        <f>HLOOKUP(B170,[1]Sheet2!$C$19:$AJ$24,4,FALSE)</f>
        <v>38621.36</v>
      </c>
      <c r="O170" s="129">
        <f>HLOOKUP(B170,[1]Sheet2!$C$25:$AJ$30,4,FALSE)</f>
        <v>122857</v>
      </c>
      <c r="P170" s="129">
        <f>HLOOKUP(B170,[1]Sheet2!$C$31:$AJ$36,4,FALSE)</f>
        <v>40513650</v>
      </c>
    </row>
    <row r="171" spans="1:16">
      <c r="A171" s="103">
        <v>34</v>
      </c>
      <c r="B171" s="103" t="s">
        <v>33</v>
      </c>
      <c r="C171" s="103">
        <v>2014</v>
      </c>
      <c r="D171" s="103">
        <f>HLOOKUP(B171,[1]Sheet2!$C$7:$AJ$12,5,FALSE)</f>
        <v>1811</v>
      </c>
      <c r="E171" s="103">
        <f>HLOOKUP(B171,[1]Sheet2!$C$1:$AJ$6,5,FALSE)</f>
        <v>782</v>
      </c>
      <c r="F171" s="103">
        <f>HLOOKUP(B171,[1]Sheet2!$C$13:$AJ$18,5,FALSE)</f>
        <v>2868</v>
      </c>
      <c r="G171" s="104">
        <f>HLOOKUP(B171,[2]Sheet1!C$1:AJ$6,5,FALSE)</f>
        <v>5461</v>
      </c>
      <c r="H171" s="104">
        <f>HLOOKUP(B171,[2]Sheet1!C$7:AJ$12,5,FALSE)</f>
        <v>724780</v>
      </c>
      <c r="I171" s="104">
        <f>HLOOKUP(B171,[2]Sheet1!C$13:AJ$18,5,FALSE)</f>
        <v>24714</v>
      </c>
      <c r="J171" s="104">
        <f>HLOOKUP(B171,[2]Sheet1!C$19:AJ$24,5,FALSE)</f>
        <v>700025</v>
      </c>
      <c r="K171" s="104">
        <f>HLOOKUP(B171,[2]Sheet1!C$25:AJ$30,5,FALSE)</f>
        <v>1260603.4999999998</v>
      </c>
      <c r="L171" s="104">
        <f>HLOOKUP(B171,[2]Sheet1!C$31:AJ$36,5,FALSE)</f>
        <v>3091000</v>
      </c>
      <c r="M171" s="104">
        <f>HLOOKUP(B171,[2]Sheet1!C$37:AJ$42,5,FALSE)</f>
        <v>121391</v>
      </c>
      <c r="N171" s="128" t="str">
        <f>HLOOKUP(B171,[1]Sheet2!$C$19:$AJ$24,5,FALSE)</f>
        <v>39271.88</v>
      </c>
      <c r="O171" s="129">
        <f>HLOOKUP(B171,[1]Sheet2!$C$25:$AJ$30,5,FALSE)</f>
        <v>133330</v>
      </c>
      <c r="P171" s="129">
        <f>HLOOKUP(B171,[1]Sheet2!$C$31:$AJ$36,5,FALSE)</f>
        <v>43134250</v>
      </c>
    </row>
    <row r="172" spans="1:16">
      <c r="A172" s="103">
        <v>34</v>
      </c>
      <c r="B172" s="103" t="s">
        <v>33</v>
      </c>
      <c r="C172" s="103">
        <v>2015</v>
      </c>
      <c r="D172" s="103">
        <f>HLOOKUP(B172,[1]Sheet2!$C$7:$AJ$12,6,FALSE)</f>
        <v>1811</v>
      </c>
      <c r="E172" s="103">
        <f>HLOOKUP(B172,[1]Sheet2!$C$1:$AJ$6,6,FALSE)</f>
        <v>1543</v>
      </c>
      <c r="F172" s="103">
        <f>HLOOKUP(B172,[1]Sheet2!$C$13:$AJ$18,6,FALSE)</f>
        <v>5100</v>
      </c>
      <c r="G172" s="104">
        <f>HLOOKUP(B172,[2]Sheet1!C$1:AJ$6,6,FALSE)</f>
        <v>8454</v>
      </c>
      <c r="H172" s="104">
        <f>HLOOKUP(B172,[2]Sheet1!C$7:AJ$12,6,FALSE)</f>
        <v>763320</v>
      </c>
      <c r="I172" s="104">
        <f>HLOOKUP(B172,[2]Sheet1!C$13:AJ$18,6,FALSE)</f>
        <v>15864</v>
      </c>
      <c r="J172" s="104">
        <f>HLOOKUP(B172,[2]Sheet1!C$19:AJ$24,6,FALSE)</f>
        <v>829753</v>
      </c>
      <c r="K172" s="104">
        <f>HLOOKUP(B172,[2]Sheet1!C$25:AJ$30,6,FALSE)</f>
        <v>897048.60000000009</v>
      </c>
      <c r="L172" s="104">
        <f>HLOOKUP(B172,[2]Sheet1!C$31:AJ$36,6,FALSE)</f>
        <v>3143088</v>
      </c>
      <c r="M172" s="104">
        <f>HLOOKUP(B172,[2]Sheet1!C$37:AJ$42,6,FALSE)</f>
        <v>130460</v>
      </c>
      <c r="N172" s="128" t="str">
        <f>HLOOKUP(B172,[1]Sheet2!$C$19:$AJ$24,6,FALSE)</f>
        <v>41424.06</v>
      </c>
      <c r="O172" s="129">
        <f>HLOOKUP(B172,[1]Sheet2!$C$25:$AJ$30,6,FALSE)</f>
        <v>151201</v>
      </c>
      <c r="P172" s="129">
        <f>HLOOKUP(B172,[1]Sheet2!$C$31:$AJ$36,6,FALSE)</f>
        <v>48010000</v>
      </c>
    </row>
    <row r="173" spans="1:16">
      <c r="G173" s="107" t="e">
        <f>SUM(G3:G172)</f>
        <v>#REF!</v>
      </c>
      <c r="H173" s="107">
        <f t="shared" ref="H173:M173" si="0">SUM(H3:H172)</f>
        <v>860417083</v>
      </c>
      <c r="I173" s="107" t="e">
        <f t="shared" si="0"/>
        <v>#REF!</v>
      </c>
      <c r="J173" s="107" t="e">
        <f t="shared" si="0"/>
        <v>#REF!</v>
      </c>
      <c r="K173" s="107" t="e">
        <f t="shared" si="0"/>
        <v>#REF!</v>
      </c>
      <c r="L173" s="107" t="e">
        <f t="shared" si="0"/>
        <v>#REF!</v>
      </c>
      <c r="M173" s="107" t="e">
        <f t="shared" si="0"/>
        <v>#REF!</v>
      </c>
    </row>
    <row r="174" spans="1:16">
      <c r="G174" s="107">
        <f>[2]Sheet1!$AK$2</f>
        <v>1071996</v>
      </c>
      <c r="H174" s="107">
        <f>[2]Sheet1!$AK$8</f>
        <v>860417083</v>
      </c>
      <c r="I174" s="107">
        <f>[2]Sheet1!$AK$14</f>
        <v>14871089</v>
      </c>
      <c r="J174" s="107">
        <f>[2]Sheet1!$AK$20</f>
        <v>123011754</v>
      </c>
      <c r="K174" s="107">
        <f>[2]Sheet1!$AK$26</f>
        <v>130462347.10000001</v>
      </c>
      <c r="L174" s="107">
        <f>[2]Sheet1!$AK$32</f>
        <v>1243580744</v>
      </c>
      <c r="M174" s="107">
        <f>[2]Sheet1!$AK$38</f>
        <v>40858214</v>
      </c>
    </row>
    <row r="175" spans="1:16">
      <c r="G175" s="107" t="e">
        <f>IF(G173=G174,"OK","SALAH")</f>
        <v>#REF!</v>
      </c>
      <c r="H175" s="107" t="str">
        <f t="shared" ref="H175:M175" si="1">IF(H173=H174,"OK","SALAH")</f>
        <v>OK</v>
      </c>
      <c r="I175" s="107" t="e">
        <f t="shared" si="1"/>
        <v>#REF!</v>
      </c>
      <c r="J175" s="107" t="e">
        <f t="shared" si="1"/>
        <v>#REF!</v>
      </c>
      <c r="K175" s="107" t="e">
        <f t="shared" si="1"/>
        <v>#REF!</v>
      </c>
      <c r="L175" s="107" t="e">
        <f t="shared" si="1"/>
        <v>#REF!</v>
      </c>
      <c r="M175" s="107" t="e">
        <f t="shared" si="1"/>
        <v>#REF!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72"/>
  <sheetViews>
    <sheetView workbookViewId="0">
      <selection activeCell="F6" sqref="F6"/>
    </sheetView>
  </sheetViews>
  <sheetFormatPr defaultRowHeight="15"/>
  <cols>
    <col min="1" max="1" width="9.140625" style="94"/>
    <col min="2" max="2" width="25.5703125" bestFit="1" customWidth="1"/>
    <col min="3" max="3" width="6.42578125" style="94" bestFit="1" customWidth="1"/>
    <col min="4" max="4" width="6.5703125" bestFit="1" customWidth="1"/>
    <col min="5" max="5" width="10.140625" bestFit="1" customWidth="1"/>
    <col min="6" max="6" width="7.5703125" bestFit="1" customWidth="1"/>
    <col min="7" max="7" width="9.7109375" bestFit="1" customWidth="1"/>
    <col min="8" max="9" width="10.140625" bestFit="1" customWidth="1"/>
    <col min="10" max="10" width="18.42578125" bestFit="1" customWidth="1"/>
  </cols>
  <sheetData>
    <row r="1" spans="1:10">
      <c r="D1" s="171" t="s">
        <v>974</v>
      </c>
      <c r="E1" s="171"/>
      <c r="F1" s="171"/>
      <c r="G1" s="172" t="s">
        <v>975</v>
      </c>
      <c r="H1" s="172"/>
      <c r="J1" s="117" t="s">
        <v>976</v>
      </c>
    </row>
    <row r="2" spans="1:10">
      <c r="A2" s="94" t="s">
        <v>958</v>
      </c>
      <c r="B2" s="94" t="s">
        <v>150</v>
      </c>
      <c r="C2" s="94" t="s">
        <v>754</v>
      </c>
      <c r="D2" s="94" t="s">
        <v>967</v>
      </c>
      <c r="E2" s="94" t="s">
        <v>968</v>
      </c>
      <c r="F2" s="94" t="s">
        <v>969</v>
      </c>
      <c r="G2" s="94" t="s">
        <v>970</v>
      </c>
      <c r="H2" s="94" t="s">
        <v>971</v>
      </c>
      <c r="I2" s="94" t="s">
        <v>972</v>
      </c>
      <c r="J2" s="94" t="s">
        <v>973</v>
      </c>
    </row>
    <row r="3" spans="1:10">
      <c r="A3" s="94">
        <v>1</v>
      </c>
      <c r="B3" t="s">
        <v>0</v>
      </c>
      <c r="C3" s="94">
        <v>2011</v>
      </c>
      <c r="D3" s="1">
        <v>8688</v>
      </c>
      <c r="E3" s="1">
        <v>1579770</v>
      </c>
      <c r="F3" s="1">
        <v>27222</v>
      </c>
      <c r="G3" s="1">
        <v>554055</v>
      </c>
      <c r="H3" s="1">
        <v>22455.5</v>
      </c>
      <c r="I3" s="1">
        <v>4619000</v>
      </c>
      <c r="J3" s="1">
        <v>104874</v>
      </c>
    </row>
    <row r="4" spans="1:10">
      <c r="A4" s="94">
        <v>1</v>
      </c>
      <c r="B4" t="s">
        <v>0</v>
      </c>
      <c r="C4" s="94">
        <v>2012</v>
      </c>
      <c r="D4" s="1">
        <v>9323</v>
      </c>
      <c r="E4" s="1">
        <v>1755060</v>
      </c>
      <c r="F4" s="1">
        <v>18456</v>
      </c>
      <c r="G4" s="1">
        <v>584100</v>
      </c>
      <c r="H4" s="1">
        <v>172272.80000000002</v>
      </c>
      <c r="I4" s="1">
        <v>4715100</v>
      </c>
      <c r="J4" s="1">
        <v>108915</v>
      </c>
    </row>
    <row r="5" spans="1:10">
      <c r="A5" s="94">
        <v>1</v>
      </c>
      <c r="B5" t="s">
        <v>0</v>
      </c>
      <c r="C5" s="94">
        <v>2013</v>
      </c>
      <c r="D5" s="1">
        <v>9515</v>
      </c>
      <c r="E5" s="1">
        <v>1815040</v>
      </c>
      <c r="F5" s="1">
        <v>18752</v>
      </c>
      <c r="G5" s="1">
        <v>627381</v>
      </c>
      <c r="H5" s="1">
        <v>94167.099999999977</v>
      </c>
      <c r="I5" s="1">
        <v>4811100</v>
      </c>
      <c r="J5" s="1">
        <v>111756</v>
      </c>
    </row>
    <row r="6" spans="1:10">
      <c r="A6" s="94">
        <v>1</v>
      </c>
      <c r="B6" t="s">
        <v>0</v>
      </c>
      <c r="C6" s="94">
        <v>2014</v>
      </c>
      <c r="D6" s="1">
        <v>9761</v>
      </c>
      <c r="E6" s="1">
        <v>1965550</v>
      </c>
      <c r="F6" s="1">
        <v>19840</v>
      </c>
      <c r="G6" s="1">
        <v>679850</v>
      </c>
      <c r="H6" s="1">
        <v>31132.5</v>
      </c>
      <c r="I6" s="1">
        <v>4906800</v>
      </c>
      <c r="J6" s="1">
        <v>113490</v>
      </c>
    </row>
    <row r="7" spans="1:10">
      <c r="A7" s="94">
        <v>1</v>
      </c>
      <c r="B7" t="s">
        <v>0</v>
      </c>
      <c r="C7" s="94">
        <v>2015</v>
      </c>
      <c r="D7" s="1">
        <v>9904</v>
      </c>
      <c r="E7" s="1">
        <v>2119000</v>
      </c>
      <c r="F7" s="1">
        <v>35733</v>
      </c>
      <c r="G7" s="1">
        <v>752118</v>
      </c>
      <c r="H7" s="1">
        <v>21189.100000000002</v>
      </c>
      <c r="I7" s="1">
        <v>4993385</v>
      </c>
      <c r="J7" s="1">
        <v>112661</v>
      </c>
    </row>
    <row r="8" spans="1:10">
      <c r="A8" s="94">
        <v>2</v>
      </c>
      <c r="B8" t="s">
        <v>1</v>
      </c>
      <c r="C8" s="94">
        <v>2011</v>
      </c>
      <c r="D8" s="1">
        <v>14848</v>
      </c>
      <c r="E8" s="1">
        <v>7194030</v>
      </c>
      <c r="F8" s="1">
        <v>211151</v>
      </c>
      <c r="G8" s="1">
        <v>564565</v>
      </c>
      <c r="H8" s="1">
        <v>753701.5</v>
      </c>
      <c r="I8" s="1">
        <v>13220900</v>
      </c>
      <c r="J8" s="1">
        <v>353148</v>
      </c>
    </row>
    <row r="9" spans="1:10">
      <c r="A9" s="94">
        <v>2</v>
      </c>
      <c r="B9" t="s">
        <v>1</v>
      </c>
      <c r="C9" s="94">
        <v>2012</v>
      </c>
      <c r="D9" s="1">
        <v>14962</v>
      </c>
      <c r="E9" s="1">
        <v>7809320</v>
      </c>
      <c r="F9" s="1">
        <v>233677</v>
      </c>
      <c r="G9" s="1">
        <v>599060</v>
      </c>
      <c r="H9" s="1">
        <v>645321.80000000005</v>
      </c>
      <c r="I9" s="1">
        <v>13408200</v>
      </c>
      <c r="J9" s="1">
        <v>375924</v>
      </c>
    </row>
    <row r="10" spans="1:10">
      <c r="A10" s="94">
        <v>2</v>
      </c>
      <c r="B10" t="s">
        <v>1</v>
      </c>
      <c r="C10" s="94">
        <v>2013</v>
      </c>
      <c r="D10" s="1">
        <v>15038</v>
      </c>
      <c r="E10" s="1">
        <v>7917240</v>
      </c>
      <c r="F10" s="1">
        <v>232517</v>
      </c>
      <c r="G10" s="1">
        <v>656133</v>
      </c>
      <c r="H10" s="1">
        <v>887451.89999999991</v>
      </c>
      <c r="I10" s="1">
        <v>13590300</v>
      </c>
      <c r="J10" s="1">
        <v>398727</v>
      </c>
    </row>
    <row r="11" spans="1:10">
      <c r="A11" s="94">
        <v>2</v>
      </c>
      <c r="B11" t="s">
        <v>1</v>
      </c>
      <c r="C11" s="94">
        <v>2014</v>
      </c>
      <c r="D11" s="1">
        <v>15407</v>
      </c>
      <c r="E11" s="1">
        <v>8271010</v>
      </c>
      <c r="F11" s="1">
        <v>278500</v>
      </c>
      <c r="G11" s="1">
        <v>699267</v>
      </c>
      <c r="H11" s="1">
        <v>550835.10000000009</v>
      </c>
      <c r="I11" s="1">
        <v>13766900</v>
      </c>
      <c r="J11" s="1">
        <v>419573</v>
      </c>
    </row>
    <row r="12" spans="1:10">
      <c r="A12" s="94">
        <v>2</v>
      </c>
      <c r="B12" t="s">
        <v>1</v>
      </c>
      <c r="C12" s="94">
        <v>2015</v>
      </c>
      <c r="D12" s="1">
        <v>16595</v>
      </c>
      <c r="E12" s="1">
        <v>8703670</v>
      </c>
      <c r="F12" s="1">
        <v>307813</v>
      </c>
      <c r="G12" s="1">
        <v>775189</v>
      </c>
      <c r="H12" s="1">
        <v>1246096.2</v>
      </c>
      <c r="I12" s="1">
        <v>13923262</v>
      </c>
      <c r="J12" s="1">
        <v>440956</v>
      </c>
    </row>
    <row r="13" spans="1:10">
      <c r="A13" s="94">
        <v>3</v>
      </c>
      <c r="B13" t="s">
        <v>2</v>
      </c>
      <c r="C13" s="94">
        <v>2011</v>
      </c>
      <c r="D13" s="1">
        <v>7952</v>
      </c>
      <c r="E13" s="1">
        <v>2403100</v>
      </c>
      <c r="F13" s="1">
        <v>47851</v>
      </c>
      <c r="G13" s="1">
        <v>640348</v>
      </c>
      <c r="H13" s="1">
        <v>22929.5</v>
      </c>
      <c r="I13" s="1">
        <v>4933100</v>
      </c>
      <c r="J13" s="1">
        <v>111679</v>
      </c>
    </row>
    <row r="14" spans="1:10">
      <c r="A14" s="94">
        <v>3</v>
      </c>
      <c r="B14" t="s">
        <v>2</v>
      </c>
      <c r="C14" s="94">
        <v>2012</v>
      </c>
      <c r="D14" s="1">
        <v>8251</v>
      </c>
      <c r="E14" s="1">
        <v>2649080</v>
      </c>
      <c r="F14" s="1">
        <v>54306</v>
      </c>
      <c r="G14" s="1">
        <v>681391</v>
      </c>
      <c r="H14" s="1">
        <v>75020.200000000012</v>
      </c>
      <c r="I14" s="1">
        <v>5000200</v>
      </c>
      <c r="J14" s="1">
        <v>118724</v>
      </c>
    </row>
    <row r="15" spans="1:10">
      <c r="A15" s="94">
        <v>3</v>
      </c>
      <c r="B15" t="s">
        <v>2</v>
      </c>
      <c r="C15" s="94">
        <v>2013</v>
      </c>
      <c r="D15" s="1">
        <v>8364</v>
      </c>
      <c r="E15" s="1">
        <v>2712850</v>
      </c>
      <c r="F15" s="1">
        <v>56817</v>
      </c>
      <c r="G15" s="1">
        <v>757809</v>
      </c>
      <c r="H15" s="1">
        <v>91362.400000000009</v>
      </c>
      <c r="I15" s="1">
        <v>5066500</v>
      </c>
      <c r="J15" s="1">
        <v>125941</v>
      </c>
    </row>
    <row r="16" spans="1:10">
      <c r="A16" s="94">
        <v>3</v>
      </c>
      <c r="B16" t="s">
        <v>2</v>
      </c>
      <c r="C16" s="94">
        <v>2014</v>
      </c>
      <c r="D16" s="1">
        <v>8591</v>
      </c>
      <c r="E16" s="1">
        <v>3005260</v>
      </c>
      <c r="F16" s="1">
        <v>60122</v>
      </c>
      <c r="G16" s="1">
        <v>812980</v>
      </c>
      <c r="H16" s="1">
        <v>112109.49999999999</v>
      </c>
      <c r="I16" s="1">
        <v>5131900</v>
      </c>
      <c r="J16" s="1">
        <v>133341</v>
      </c>
    </row>
    <row r="17" spans="1:10">
      <c r="A17" s="94">
        <v>3</v>
      </c>
      <c r="B17" t="s">
        <v>2</v>
      </c>
      <c r="C17" s="94">
        <v>2015</v>
      </c>
      <c r="D17" s="1">
        <v>8688</v>
      </c>
      <c r="E17" s="1">
        <v>3063280</v>
      </c>
      <c r="F17" s="1">
        <v>71510</v>
      </c>
      <c r="G17" s="1">
        <v>894703</v>
      </c>
      <c r="H17" s="1">
        <v>57133.399999999994</v>
      </c>
      <c r="I17" s="1">
        <v>5190577</v>
      </c>
      <c r="J17" s="1">
        <v>140705</v>
      </c>
    </row>
    <row r="18" spans="1:10">
      <c r="A18" s="94">
        <v>4</v>
      </c>
      <c r="B18" t="s">
        <v>3</v>
      </c>
      <c r="C18" s="94">
        <v>2011</v>
      </c>
      <c r="D18" s="1">
        <v>9213</v>
      </c>
      <c r="E18" s="1">
        <v>2361150</v>
      </c>
      <c r="F18" s="1">
        <v>12388</v>
      </c>
      <c r="G18" s="1">
        <v>754634</v>
      </c>
      <c r="H18" s="1">
        <v>212338.5</v>
      </c>
      <c r="I18" s="1">
        <v>5726200</v>
      </c>
      <c r="J18" s="1">
        <v>410216</v>
      </c>
    </row>
    <row r="19" spans="1:10">
      <c r="A19" s="94">
        <v>4</v>
      </c>
      <c r="B19" t="s">
        <v>3</v>
      </c>
      <c r="C19" s="94">
        <v>2012</v>
      </c>
      <c r="D19" s="1">
        <v>9378</v>
      </c>
      <c r="E19" s="1">
        <v>2723810</v>
      </c>
      <c r="F19" s="1">
        <v>14484</v>
      </c>
      <c r="G19" s="1">
        <v>836550</v>
      </c>
      <c r="H19" s="1">
        <v>1152854.8999999999</v>
      </c>
      <c r="I19" s="1">
        <v>5879100</v>
      </c>
      <c r="J19" s="1">
        <v>425626</v>
      </c>
    </row>
    <row r="20" spans="1:10">
      <c r="A20" s="94">
        <v>4</v>
      </c>
      <c r="B20" t="s">
        <v>3</v>
      </c>
      <c r="C20" s="94">
        <v>2013</v>
      </c>
      <c r="D20" s="1">
        <v>9433</v>
      </c>
      <c r="E20" s="1">
        <v>3597440</v>
      </c>
      <c r="F20" s="1">
        <v>157575</v>
      </c>
      <c r="G20" s="1">
        <v>879801</v>
      </c>
      <c r="H20" s="1">
        <v>1304946.3999999997</v>
      </c>
      <c r="I20" s="1">
        <v>6033300</v>
      </c>
      <c r="J20" s="1">
        <v>436188</v>
      </c>
    </row>
    <row r="21" spans="1:10">
      <c r="A21" s="94">
        <v>4</v>
      </c>
      <c r="B21" t="s">
        <v>3</v>
      </c>
      <c r="C21" s="94">
        <v>2014</v>
      </c>
      <c r="D21" s="1">
        <v>10263</v>
      </c>
      <c r="E21" s="1">
        <v>3338330</v>
      </c>
      <c r="F21" s="1">
        <v>14869</v>
      </c>
      <c r="G21" s="1">
        <v>915106</v>
      </c>
      <c r="H21" s="1">
        <v>1369564.9000000001</v>
      </c>
      <c r="I21" s="1">
        <v>6188400</v>
      </c>
      <c r="J21" s="1">
        <v>447987</v>
      </c>
    </row>
    <row r="22" spans="1:10">
      <c r="A22" s="94">
        <v>4</v>
      </c>
      <c r="B22" t="s">
        <v>3</v>
      </c>
      <c r="C22" s="94">
        <v>2015</v>
      </c>
      <c r="D22" s="1">
        <v>10447</v>
      </c>
      <c r="E22" s="1">
        <v>3586450</v>
      </c>
      <c r="F22" s="1">
        <v>17825</v>
      </c>
      <c r="G22" s="1">
        <v>1005509</v>
      </c>
      <c r="H22" s="1">
        <v>653394.69999999995</v>
      </c>
      <c r="I22" s="1">
        <v>6330941</v>
      </c>
      <c r="J22" s="1">
        <v>448992</v>
      </c>
    </row>
    <row r="23" spans="1:10">
      <c r="A23" s="94">
        <v>5</v>
      </c>
      <c r="B23" t="s">
        <v>4</v>
      </c>
      <c r="C23" s="94">
        <v>2011</v>
      </c>
      <c r="D23" s="1">
        <v>4504</v>
      </c>
      <c r="E23" s="1">
        <v>1054170</v>
      </c>
      <c r="F23" s="1">
        <v>23855</v>
      </c>
      <c r="G23" s="1">
        <v>586786</v>
      </c>
      <c r="H23" s="1">
        <v>19472.5</v>
      </c>
      <c r="I23" s="1">
        <v>3167600</v>
      </c>
      <c r="J23" s="1">
        <v>97741</v>
      </c>
    </row>
    <row r="24" spans="1:10">
      <c r="A24" s="94">
        <v>5</v>
      </c>
      <c r="B24" t="s">
        <v>4</v>
      </c>
      <c r="C24" s="94">
        <v>2012</v>
      </c>
      <c r="D24" s="1">
        <v>4552</v>
      </c>
      <c r="E24" s="1">
        <v>860390</v>
      </c>
      <c r="F24" s="1">
        <v>26333</v>
      </c>
      <c r="G24" s="1">
        <v>623378</v>
      </c>
      <c r="H24" s="1">
        <v>156321.79999999999</v>
      </c>
      <c r="I24" s="1">
        <v>3227100</v>
      </c>
      <c r="J24" s="1">
        <v>104615</v>
      </c>
    </row>
    <row r="25" spans="1:10">
      <c r="A25" s="94">
        <v>5</v>
      </c>
      <c r="B25" t="s">
        <v>4</v>
      </c>
      <c r="C25" s="94">
        <v>2013</v>
      </c>
      <c r="D25" s="1">
        <v>4655</v>
      </c>
      <c r="E25" s="1">
        <v>955660</v>
      </c>
      <c r="F25" s="1">
        <v>23213</v>
      </c>
      <c r="G25" s="1">
        <v>682409</v>
      </c>
      <c r="H25" s="1">
        <v>34293.300000000003</v>
      </c>
      <c r="I25" s="1">
        <v>3286100</v>
      </c>
      <c r="J25" s="1">
        <v>111766</v>
      </c>
    </row>
    <row r="26" spans="1:10">
      <c r="A26" s="94">
        <v>5</v>
      </c>
      <c r="B26" t="s">
        <v>4</v>
      </c>
      <c r="C26" s="94">
        <v>2014</v>
      </c>
      <c r="D26" s="1">
        <v>5103</v>
      </c>
      <c r="E26" s="1">
        <v>1037450</v>
      </c>
      <c r="F26" s="1">
        <v>22777</v>
      </c>
      <c r="G26" s="1">
        <v>721001</v>
      </c>
      <c r="H26" s="1">
        <v>51446.399999999994</v>
      </c>
      <c r="I26" s="1">
        <v>3344400</v>
      </c>
      <c r="J26" s="1">
        <v>119991</v>
      </c>
    </row>
    <row r="27" spans="1:10">
      <c r="A27" s="94">
        <v>5</v>
      </c>
      <c r="B27" t="s">
        <v>4</v>
      </c>
      <c r="C27" s="94">
        <v>2015</v>
      </c>
      <c r="D27" s="1">
        <v>6844</v>
      </c>
      <c r="E27" s="1">
        <v>1083790</v>
      </c>
      <c r="F27" s="1">
        <v>46374</v>
      </c>
      <c r="G27" s="1">
        <v>840696</v>
      </c>
      <c r="H27" s="1">
        <v>107731.70000000001</v>
      </c>
      <c r="I27" s="1">
        <v>3397164</v>
      </c>
      <c r="J27" s="1">
        <v>125036</v>
      </c>
    </row>
    <row r="28" spans="1:10">
      <c r="A28" s="94">
        <v>6</v>
      </c>
      <c r="B28" t="s">
        <v>5</v>
      </c>
      <c r="C28" s="94">
        <v>2011</v>
      </c>
      <c r="D28" s="1">
        <v>6882</v>
      </c>
      <c r="E28" s="1">
        <v>2978860</v>
      </c>
      <c r="F28" s="1">
        <v>88604</v>
      </c>
      <c r="G28" s="1">
        <v>519312</v>
      </c>
      <c r="H28" s="1">
        <v>557323.4</v>
      </c>
      <c r="I28" s="1">
        <v>7598500</v>
      </c>
      <c r="J28" s="1">
        <v>206361</v>
      </c>
    </row>
    <row r="29" spans="1:10">
      <c r="A29" s="94">
        <v>6</v>
      </c>
      <c r="B29" t="s">
        <v>5</v>
      </c>
      <c r="C29" s="94">
        <v>2012</v>
      </c>
      <c r="D29" s="1">
        <v>6877</v>
      </c>
      <c r="E29" s="1">
        <v>3863120</v>
      </c>
      <c r="F29" s="1">
        <v>144920</v>
      </c>
      <c r="G29" s="1">
        <v>598062</v>
      </c>
      <c r="H29" s="1">
        <v>786448.5</v>
      </c>
      <c r="I29" s="1">
        <v>7714300</v>
      </c>
      <c r="J29" s="1">
        <v>220459</v>
      </c>
    </row>
    <row r="30" spans="1:10">
      <c r="A30" s="94">
        <v>6</v>
      </c>
      <c r="B30" t="s">
        <v>5</v>
      </c>
      <c r="C30" s="94">
        <v>2013</v>
      </c>
      <c r="D30" s="1">
        <v>6996</v>
      </c>
      <c r="E30" s="1">
        <v>4162090</v>
      </c>
      <c r="F30" s="1">
        <v>113494</v>
      </c>
      <c r="G30" s="1">
        <v>643332</v>
      </c>
      <c r="H30" s="1">
        <v>485918.20000000007</v>
      </c>
      <c r="I30" s="1">
        <v>7828700</v>
      </c>
      <c r="J30" s="1">
        <v>232175</v>
      </c>
    </row>
    <row r="31" spans="1:10">
      <c r="A31" s="94">
        <v>6</v>
      </c>
      <c r="B31" t="s">
        <v>5</v>
      </c>
      <c r="C31" s="94">
        <v>2014</v>
      </c>
      <c r="D31" s="1">
        <v>7209</v>
      </c>
      <c r="E31" s="1">
        <v>4477490</v>
      </c>
      <c r="F31" s="1">
        <v>113447</v>
      </c>
      <c r="G31" s="1">
        <v>730600</v>
      </c>
      <c r="H31" s="1">
        <v>1056515.4000000001</v>
      </c>
      <c r="I31" s="1">
        <v>7941500</v>
      </c>
      <c r="J31" s="1">
        <v>243298</v>
      </c>
    </row>
    <row r="32" spans="1:10">
      <c r="A32" s="94">
        <v>6</v>
      </c>
      <c r="B32" t="s">
        <v>5</v>
      </c>
      <c r="C32" s="94">
        <v>2015</v>
      </c>
      <c r="D32" s="1">
        <v>6207</v>
      </c>
      <c r="E32" s="1">
        <v>4783020</v>
      </c>
      <c r="F32" s="1">
        <v>161960</v>
      </c>
      <c r="G32" s="1">
        <v>731429</v>
      </c>
      <c r="H32" s="1">
        <v>645821.79999999993</v>
      </c>
      <c r="I32" s="1">
        <v>8043042</v>
      </c>
      <c r="J32" s="1">
        <v>254045</v>
      </c>
    </row>
    <row r="33" spans="1:10">
      <c r="A33" s="94">
        <v>7</v>
      </c>
      <c r="B33" t="s">
        <v>6</v>
      </c>
      <c r="C33" s="94">
        <v>2011</v>
      </c>
      <c r="D33" s="1">
        <v>3402</v>
      </c>
      <c r="E33" s="1">
        <v>493950</v>
      </c>
      <c r="F33" s="1">
        <v>12950</v>
      </c>
      <c r="G33" s="1">
        <v>532692</v>
      </c>
      <c r="H33" s="1">
        <v>43055.6</v>
      </c>
      <c r="I33" s="1">
        <v>1753000</v>
      </c>
      <c r="J33" s="1">
        <v>30295</v>
      </c>
    </row>
    <row r="34" spans="1:10">
      <c r="A34" s="94">
        <v>7</v>
      </c>
      <c r="B34" t="s">
        <v>6</v>
      </c>
      <c r="C34" s="94">
        <v>2012</v>
      </c>
      <c r="D34" s="1">
        <v>3761</v>
      </c>
      <c r="E34" s="1">
        <v>566950</v>
      </c>
      <c r="F34" s="1">
        <v>14531</v>
      </c>
      <c r="G34" s="1">
        <v>565559</v>
      </c>
      <c r="H34" s="1">
        <v>30431</v>
      </c>
      <c r="I34" s="1">
        <v>1783700</v>
      </c>
      <c r="J34" s="1">
        <v>32363</v>
      </c>
    </row>
    <row r="35" spans="1:10">
      <c r="A35" s="94">
        <v>7</v>
      </c>
      <c r="B35" t="s">
        <v>6</v>
      </c>
      <c r="C35" s="94">
        <v>2013</v>
      </c>
      <c r="D35" s="1">
        <v>3832</v>
      </c>
      <c r="E35" s="1">
        <v>641520</v>
      </c>
      <c r="F35" s="1">
        <v>14473</v>
      </c>
      <c r="G35" s="1">
        <v>654451</v>
      </c>
      <c r="H35" s="1">
        <v>22323.599999999999</v>
      </c>
      <c r="I35" s="1">
        <v>1814400</v>
      </c>
      <c r="J35" s="1">
        <v>34326</v>
      </c>
    </row>
    <row r="36" spans="1:10">
      <c r="A36" s="94">
        <v>7</v>
      </c>
      <c r="B36" t="s">
        <v>6</v>
      </c>
      <c r="C36" s="94">
        <v>2014</v>
      </c>
      <c r="D36" s="1">
        <v>3903</v>
      </c>
      <c r="E36" s="1">
        <v>729640</v>
      </c>
      <c r="F36" s="1">
        <v>14630</v>
      </c>
      <c r="G36" s="1">
        <v>705831</v>
      </c>
      <c r="H36" s="1">
        <v>19317.3</v>
      </c>
      <c r="I36" s="1">
        <v>1844800</v>
      </c>
      <c r="J36" s="1">
        <v>36207</v>
      </c>
    </row>
    <row r="37" spans="1:10">
      <c r="A37" s="94">
        <v>7</v>
      </c>
      <c r="B37" t="s">
        <v>6</v>
      </c>
      <c r="C37" s="94">
        <v>2015</v>
      </c>
      <c r="D37" s="1">
        <v>4135</v>
      </c>
      <c r="E37" s="1">
        <v>785430</v>
      </c>
      <c r="F37" s="1">
        <v>16099</v>
      </c>
      <c r="G37" s="1">
        <v>811077</v>
      </c>
      <c r="H37" s="1">
        <v>20578.399999999998</v>
      </c>
      <c r="I37" s="1">
        <v>1872136</v>
      </c>
      <c r="J37" s="1">
        <v>38066</v>
      </c>
    </row>
    <row r="38" spans="1:10">
      <c r="A38" s="94">
        <v>8</v>
      </c>
      <c r="B38" t="s">
        <v>7</v>
      </c>
      <c r="C38" s="94">
        <v>2011</v>
      </c>
      <c r="D38" s="1">
        <v>8814</v>
      </c>
      <c r="E38" s="1">
        <v>2425940</v>
      </c>
      <c r="F38" s="1">
        <v>14828</v>
      </c>
      <c r="G38" s="1">
        <v>490180</v>
      </c>
      <c r="H38" s="1">
        <v>79497.5</v>
      </c>
      <c r="I38" s="1">
        <v>7735900</v>
      </c>
      <c r="J38" s="1">
        <v>160438</v>
      </c>
    </row>
    <row r="39" spans="1:10">
      <c r="A39" s="94">
        <v>8</v>
      </c>
      <c r="B39" t="s">
        <v>7</v>
      </c>
      <c r="C39" s="94">
        <v>2012</v>
      </c>
      <c r="D39" s="1">
        <v>8884</v>
      </c>
      <c r="E39" s="1">
        <v>2793360</v>
      </c>
      <c r="F39" s="1">
        <v>16287</v>
      </c>
      <c r="G39" s="1">
        <v>517710</v>
      </c>
      <c r="H39" s="1">
        <v>114320.30000000002</v>
      </c>
      <c r="I39" s="1">
        <v>7835300</v>
      </c>
      <c r="J39" s="1">
        <v>170769</v>
      </c>
    </row>
    <row r="40" spans="1:10">
      <c r="A40" s="94">
        <v>8</v>
      </c>
      <c r="B40" t="s">
        <v>7</v>
      </c>
      <c r="C40" s="94">
        <v>2013</v>
      </c>
      <c r="D40" s="1">
        <v>9026</v>
      </c>
      <c r="E40" s="1">
        <v>3182210</v>
      </c>
      <c r="F40" s="1">
        <v>14798</v>
      </c>
      <c r="G40" s="1">
        <v>573634</v>
      </c>
      <c r="H40" s="1">
        <v>46763.200000000004</v>
      </c>
      <c r="I40" s="1">
        <v>7932100</v>
      </c>
      <c r="J40" s="1">
        <v>180620</v>
      </c>
    </row>
    <row r="41" spans="1:10">
      <c r="A41" s="94">
        <v>8</v>
      </c>
      <c r="B41" t="s">
        <v>7</v>
      </c>
      <c r="C41" s="94">
        <v>2014</v>
      </c>
      <c r="D41" s="1">
        <v>8779</v>
      </c>
      <c r="E41" s="1">
        <v>3392440</v>
      </c>
      <c r="F41" s="1">
        <v>15252</v>
      </c>
      <c r="G41" s="1">
        <v>628510</v>
      </c>
      <c r="H41" s="1">
        <v>156489.00000000003</v>
      </c>
      <c r="I41" s="1">
        <v>8026200</v>
      </c>
      <c r="J41" s="1">
        <v>189797</v>
      </c>
    </row>
    <row r="42" spans="1:10">
      <c r="A42" s="94">
        <v>8</v>
      </c>
      <c r="B42" t="s">
        <v>7</v>
      </c>
      <c r="C42" s="94">
        <v>2015</v>
      </c>
      <c r="D42" s="1">
        <v>9106</v>
      </c>
      <c r="E42" s="1">
        <v>3571000</v>
      </c>
      <c r="F42" s="1">
        <v>17685</v>
      </c>
      <c r="G42" s="1">
        <v>741206</v>
      </c>
      <c r="H42" s="1">
        <v>257726.2</v>
      </c>
      <c r="I42" s="1">
        <v>8109601</v>
      </c>
      <c r="J42" s="1">
        <v>199536</v>
      </c>
    </row>
    <row r="43" spans="1:10">
      <c r="A43" s="94">
        <v>9</v>
      </c>
      <c r="B43" t="s">
        <v>178</v>
      </c>
      <c r="C43" s="94">
        <v>2011</v>
      </c>
      <c r="D43" s="1">
        <v>2268</v>
      </c>
      <c r="E43" s="1">
        <v>535610</v>
      </c>
      <c r="F43" s="1">
        <v>3679</v>
      </c>
      <c r="G43" s="1">
        <v>736645</v>
      </c>
      <c r="H43" s="1">
        <v>146049.80000000002</v>
      </c>
      <c r="I43" s="1">
        <v>1258200</v>
      </c>
      <c r="J43" s="1">
        <v>38014</v>
      </c>
    </row>
    <row r="44" spans="1:10">
      <c r="A44" s="94">
        <v>9</v>
      </c>
      <c r="B44" t="s">
        <v>178</v>
      </c>
      <c r="C44" s="94">
        <v>2012</v>
      </c>
      <c r="D44" s="1">
        <v>2725</v>
      </c>
      <c r="E44" s="1">
        <v>664720</v>
      </c>
      <c r="F44" s="1">
        <v>4775</v>
      </c>
      <c r="G44" s="1">
        <v>818697</v>
      </c>
      <c r="H44" s="1">
        <v>59183.4</v>
      </c>
      <c r="I44" s="1">
        <v>1286600</v>
      </c>
      <c r="J44" s="1">
        <v>40105</v>
      </c>
    </row>
    <row r="45" spans="1:10">
      <c r="A45" s="94">
        <v>9</v>
      </c>
      <c r="B45" t="s">
        <v>178</v>
      </c>
      <c r="C45" s="94">
        <v>2013</v>
      </c>
      <c r="D45" s="1">
        <v>2710</v>
      </c>
      <c r="E45" s="1">
        <v>721240</v>
      </c>
      <c r="F45" s="1">
        <v>4050</v>
      </c>
      <c r="G45" s="1">
        <v>939726</v>
      </c>
      <c r="H45" s="1">
        <v>112392.6</v>
      </c>
      <c r="I45" s="1">
        <v>1315100</v>
      </c>
      <c r="J45" s="1">
        <v>42191</v>
      </c>
    </row>
    <row r="46" spans="1:10">
      <c r="A46" s="94">
        <v>9</v>
      </c>
      <c r="B46" t="s">
        <v>178</v>
      </c>
      <c r="C46" s="94">
        <v>2014</v>
      </c>
      <c r="D46" s="1">
        <v>3027</v>
      </c>
      <c r="E46" s="1">
        <v>805430</v>
      </c>
      <c r="F46" s="1">
        <v>4714</v>
      </c>
      <c r="G46" s="1">
        <v>1047711</v>
      </c>
      <c r="H46" s="1">
        <v>105043.79999999999</v>
      </c>
      <c r="I46" s="1">
        <v>1343900</v>
      </c>
      <c r="J46" s="1">
        <v>44159</v>
      </c>
    </row>
    <row r="47" spans="1:10">
      <c r="A47" s="94">
        <v>9</v>
      </c>
      <c r="B47" t="s">
        <v>178</v>
      </c>
      <c r="C47" s="94">
        <v>2015</v>
      </c>
      <c r="D47" s="1">
        <v>2679</v>
      </c>
      <c r="E47" s="1">
        <v>861520</v>
      </c>
      <c r="F47" s="1">
        <v>4026</v>
      </c>
      <c r="G47" s="1">
        <v>1118101</v>
      </c>
      <c r="H47" s="1">
        <v>82663.100000000006</v>
      </c>
      <c r="I47" s="1">
        <v>1370331</v>
      </c>
      <c r="J47" s="1">
        <v>45961</v>
      </c>
    </row>
    <row r="48" spans="1:10">
      <c r="A48" s="94">
        <v>10</v>
      </c>
      <c r="B48" t="s">
        <v>182</v>
      </c>
      <c r="C48" s="94">
        <v>2011</v>
      </c>
      <c r="D48" s="1">
        <v>2260</v>
      </c>
      <c r="E48" s="1">
        <v>2010300</v>
      </c>
      <c r="F48" s="1">
        <v>66000</v>
      </c>
      <c r="G48" s="1">
        <v>904790</v>
      </c>
      <c r="H48" s="1">
        <v>219737</v>
      </c>
      <c r="I48" s="1">
        <v>1748800</v>
      </c>
      <c r="J48" s="1">
        <v>118961</v>
      </c>
    </row>
    <row r="49" spans="1:10">
      <c r="A49" s="94">
        <v>10</v>
      </c>
      <c r="B49" t="s">
        <v>182</v>
      </c>
      <c r="C49" s="94">
        <v>2012</v>
      </c>
      <c r="D49" s="1">
        <v>2429</v>
      </c>
      <c r="E49" s="1">
        <v>2190040</v>
      </c>
      <c r="F49" s="1">
        <v>66894</v>
      </c>
      <c r="G49" s="1">
        <v>997793</v>
      </c>
      <c r="H49" s="1">
        <v>537110.70000000007</v>
      </c>
      <c r="I49" s="1">
        <v>1805100</v>
      </c>
      <c r="J49" s="1">
        <v>128035</v>
      </c>
    </row>
    <row r="50" spans="1:10">
      <c r="A50" s="94">
        <v>10</v>
      </c>
      <c r="B50" t="s">
        <v>182</v>
      </c>
      <c r="C50" s="94">
        <v>2013</v>
      </c>
      <c r="D50" s="1">
        <v>2522</v>
      </c>
      <c r="E50" s="1">
        <v>2421920</v>
      </c>
      <c r="F50" s="1">
        <v>73920</v>
      </c>
      <c r="G50" s="1">
        <v>1100265</v>
      </c>
      <c r="H50" s="1">
        <v>315730.09999999998</v>
      </c>
      <c r="I50" s="1">
        <v>1861400</v>
      </c>
      <c r="J50" s="1">
        <v>137264</v>
      </c>
    </row>
    <row r="51" spans="1:10">
      <c r="A51" s="94">
        <v>10</v>
      </c>
      <c r="B51" t="s">
        <v>182</v>
      </c>
      <c r="C51" s="94">
        <v>2014</v>
      </c>
      <c r="D51" s="1">
        <v>2937</v>
      </c>
      <c r="E51" s="1">
        <v>2618480</v>
      </c>
      <c r="F51" s="1">
        <v>78217</v>
      </c>
      <c r="G51" s="1">
        <v>1271562</v>
      </c>
      <c r="H51" s="1">
        <v>392114.7</v>
      </c>
      <c r="I51" s="1">
        <v>1917400</v>
      </c>
      <c r="J51" s="1">
        <v>146325</v>
      </c>
    </row>
    <row r="52" spans="1:10">
      <c r="A52" s="94">
        <v>10</v>
      </c>
      <c r="B52" t="s">
        <v>182</v>
      </c>
      <c r="C52" s="94">
        <v>2015</v>
      </c>
      <c r="D52" s="1">
        <v>2602</v>
      </c>
      <c r="E52" s="1">
        <v>2694790</v>
      </c>
      <c r="F52" s="1">
        <v>100514</v>
      </c>
      <c r="G52" s="1">
        <v>1344712</v>
      </c>
      <c r="H52" s="1">
        <v>640421.30000000005</v>
      </c>
      <c r="I52" s="1">
        <v>1968313</v>
      </c>
      <c r="J52" s="1">
        <v>155113</v>
      </c>
    </row>
    <row r="53" spans="1:10">
      <c r="A53" s="94">
        <v>11</v>
      </c>
      <c r="B53" t="s">
        <v>10</v>
      </c>
      <c r="C53" s="94">
        <v>2011</v>
      </c>
      <c r="D53" s="1">
        <v>2847</v>
      </c>
      <c r="E53" s="1">
        <v>35061380</v>
      </c>
      <c r="F53" s="1">
        <v>352159</v>
      </c>
      <c r="G53" s="1">
        <v>1355688</v>
      </c>
      <c r="H53" s="1">
        <v>4824078.8</v>
      </c>
      <c r="I53" s="1">
        <v>9752100</v>
      </c>
      <c r="J53" s="1">
        <v>1147558</v>
      </c>
    </row>
    <row r="54" spans="1:10">
      <c r="A54" s="94">
        <v>11</v>
      </c>
      <c r="B54" t="s">
        <v>10</v>
      </c>
      <c r="C54" s="94">
        <v>2012</v>
      </c>
      <c r="D54" s="1">
        <v>2871</v>
      </c>
      <c r="E54" s="1">
        <v>38168750</v>
      </c>
      <c r="F54" s="1">
        <v>369203</v>
      </c>
      <c r="G54" s="1">
        <v>1403098</v>
      </c>
      <c r="H54" s="1">
        <v>4107720.7999999993</v>
      </c>
      <c r="I54" s="1">
        <v>9862100</v>
      </c>
      <c r="J54" s="1">
        <v>1222528</v>
      </c>
    </row>
    <row r="55" spans="1:10">
      <c r="A55" s="94">
        <v>11</v>
      </c>
      <c r="B55" t="s">
        <v>10</v>
      </c>
      <c r="C55" s="94">
        <v>2013</v>
      </c>
      <c r="D55" s="1">
        <v>2871</v>
      </c>
      <c r="E55" s="1">
        <v>39092560</v>
      </c>
      <c r="F55" s="1">
        <v>369440</v>
      </c>
      <c r="G55" s="1">
        <v>1528429</v>
      </c>
      <c r="H55" s="1">
        <v>2591127.6</v>
      </c>
      <c r="I55" s="1">
        <v>9969900</v>
      </c>
      <c r="J55" s="1">
        <v>1296695</v>
      </c>
    </row>
    <row r="56" spans="1:10">
      <c r="A56" s="94">
        <v>11</v>
      </c>
      <c r="B56" t="s">
        <v>10</v>
      </c>
      <c r="C56" s="94">
        <v>2014</v>
      </c>
      <c r="D56" s="1">
        <v>2840</v>
      </c>
      <c r="E56" s="1">
        <v>43096460</v>
      </c>
      <c r="F56" s="1">
        <v>323244</v>
      </c>
      <c r="G56" s="1">
        <v>1708275</v>
      </c>
      <c r="H56" s="1">
        <v>4509362.8</v>
      </c>
      <c r="I56" s="1">
        <v>10075300</v>
      </c>
      <c r="J56" s="1">
        <v>1373389</v>
      </c>
    </row>
    <row r="57" spans="1:10">
      <c r="A57" s="94">
        <v>11</v>
      </c>
      <c r="B57" t="s">
        <v>10</v>
      </c>
      <c r="C57" s="94">
        <v>2015</v>
      </c>
      <c r="D57" s="1">
        <v>2876</v>
      </c>
      <c r="E57" s="1">
        <v>44071430</v>
      </c>
      <c r="F57" s="1">
        <v>451614</v>
      </c>
      <c r="G57" s="1">
        <v>1773431</v>
      </c>
      <c r="H57" s="1">
        <v>3619392.5000000005</v>
      </c>
      <c r="I57" s="1">
        <v>10154134</v>
      </c>
      <c r="J57" s="1">
        <v>1454348</v>
      </c>
    </row>
    <row r="58" spans="1:10">
      <c r="A58" s="94">
        <v>12</v>
      </c>
      <c r="B58" t="s">
        <v>11</v>
      </c>
      <c r="C58" s="94">
        <v>2011</v>
      </c>
      <c r="D58" s="1">
        <v>9856</v>
      </c>
      <c r="E58" s="1">
        <v>34053600</v>
      </c>
      <c r="F58" s="1">
        <v>273701</v>
      </c>
      <c r="G58" s="1">
        <v>608708</v>
      </c>
      <c r="H58" s="1">
        <v>3839359.5999999996</v>
      </c>
      <c r="I58" s="1">
        <v>43938800</v>
      </c>
      <c r="J58" s="1">
        <v>965622</v>
      </c>
    </row>
    <row r="59" spans="1:10">
      <c r="A59" s="94">
        <v>12</v>
      </c>
      <c r="B59" t="s">
        <v>11</v>
      </c>
      <c r="C59" s="94">
        <v>2012</v>
      </c>
      <c r="D59" s="1">
        <v>9587</v>
      </c>
      <c r="E59" s="1">
        <v>36655280</v>
      </c>
      <c r="F59" s="1">
        <v>303721</v>
      </c>
      <c r="G59" s="1">
        <v>651026</v>
      </c>
      <c r="H59" s="1">
        <v>4210703.8</v>
      </c>
      <c r="I59" s="1">
        <v>44643500</v>
      </c>
      <c r="J59" s="1">
        <v>1028410</v>
      </c>
    </row>
    <row r="60" spans="1:10">
      <c r="A60" s="94">
        <v>12</v>
      </c>
      <c r="B60" t="s">
        <v>11</v>
      </c>
      <c r="C60" s="94">
        <v>2013</v>
      </c>
      <c r="D60" s="1">
        <v>9640</v>
      </c>
      <c r="E60" s="1">
        <v>18205080</v>
      </c>
      <c r="F60" s="1">
        <v>247968</v>
      </c>
      <c r="G60" s="1">
        <v>726828</v>
      </c>
      <c r="H60" s="1">
        <v>7124880.700000002</v>
      </c>
      <c r="I60" s="1">
        <v>45340800</v>
      </c>
      <c r="J60" s="1">
        <v>1093544</v>
      </c>
    </row>
    <row r="61" spans="1:10">
      <c r="A61" s="94">
        <v>12</v>
      </c>
      <c r="B61" t="s">
        <v>11</v>
      </c>
      <c r="C61" s="94">
        <v>2014</v>
      </c>
      <c r="D61" s="1">
        <v>9965</v>
      </c>
      <c r="E61" s="1">
        <v>19631460</v>
      </c>
      <c r="F61" s="1">
        <v>312993</v>
      </c>
      <c r="G61" s="1">
        <v>793816</v>
      </c>
      <c r="H61" s="1">
        <v>6561946.3999999985</v>
      </c>
      <c r="I61" s="1">
        <v>46029600</v>
      </c>
      <c r="J61" s="1">
        <v>1149216</v>
      </c>
    </row>
    <row r="62" spans="1:10">
      <c r="A62" s="94">
        <v>12</v>
      </c>
      <c r="B62" t="s">
        <v>11</v>
      </c>
      <c r="C62" s="94">
        <v>2015</v>
      </c>
      <c r="D62" s="1">
        <v>10369</v>
      </c>
      <c r="E62" s="1">
        <v>20408190</v>
      </c>
      <c r="F62" s="1">
        <v>338706</v>
      </c>
      <c r="G62" s="1">
        <v>896895</v>
      </c>
      <c r="H62" s="1">
        <v>5738714.2999999989</v>
      </c>
      <c r="I62" s="1">
        <v>46668214</v>
      </c>
      <c r="J62" s="1">
        <v>1207083</v>
      </c>
    </row>
    <row r="63" spans="1:10">
      <c r="A63" s="94">
        <v>13</v>
      </c>
      <c r="B63" t="s">
        <v>192</v>
      </c>
      <c r="C63" s="94">
        <v>2011</v>
      </c>
      <c r="D63" s="1">
        <v>13734</v>
      </c>
      <c r="E63" s="1">
        <v>15315890</v>
      </c>
      <c r="F63" s="1">
        <v>248190</v>
      </c>
      <c r="G63" s="1">
        <v>463907</v>
      </c>
      <c r="H63" s="1">
        <v>174964.9</v>
      </c>
      <c r="I63" s="1">
        <v>32725400</v>
      </c>
      <c r="J63" s="1">
        <v>656268</v>
      </c>
    </row>
    <row r="64" spans="1:10">
      <c r="A64" s="94">
        <v>13</v>
      </c>
      <c r="B64" t="s">
        <v>192</v>
      </c>
      <c r="C64" s="94">
        <v>2012</v>
      </c>
      <c r="D64" s="1">
        <v>13556</v>
      </c>
      <c r="E64" s="1">
        <v>16600419.999999998</v>
      </c>
      <c r="F64" s="1">
        <v>266993</v>
      </c>
      <c r="G64" s="1">
        <v>502220</v>
      </c>
      <c r="H64" s="1">
        <v>241512.59999999995</v>
      </c>
      <c r="I64" s="1">
        <v>32998699.999999996</v>
      </c>
      <c r="J64" s="1">
        <v>691343</v>
      </c>
    </row>
    <row r="65" spans="1:10">
      <c r="A65" s="94">
        <v>13</v>
      </c>
      <c r="B65" t="s">
        <v>192</v>
      </c>
      <c r="C65" s="94">
        <v>2013</v>
      </c>
      <c r="D65" s="1">
        <v>13762</v>
      </c>
      <c r="E65" s="1">
        <v>18205080</v>
      </c>
      <c r="F65" s="1">
        <v>283336</v>
      </c>
      <c r="G65" s="1">
        <v>559713</v>
      </c>
      <c r="H65" s="1">
        <v>464299.59999999992</v>
      </c>
      <c r="I65" s="1">
        <v>33264300.000000004</v>
      </c>
      <c r="J65" s="1">
        <v>726655</v>
      </c>
    </row>
    <row r="66" spans="1:10">
      <c r="A66" s="94">
        <v>13</v>
      </c>
      <c r="B66" t="s">
        <v>192</v>
      </c>
      <c r="C66" s="94">
        <v>2014</v>
      </c>
      <c r="D66" s="1">
        <v>13993</v>
      </c>
      <c r="E66" s="1">
        <v>19631460</v>
      </c>
      <c r="F66" s="1">
        <v>305526</v>
      </c>
      <c r="G66" s="1">
        <v>626045</v>
      </c>
      <c r="H66" s="1">
        <v>463360.6</v>
      </c>
      <c r="I66" s="1">
        <v>33522699.999999996</v>
      </c>
      <c r="J66" s="1">
        <v>764959</v>
      </c>
    </row>
    <row r="67" spans="1:10">
      <c r="A67" s="94">
        <v>13</v>
      </c>
      <c r="B67" t="s">
        <v>192</v>
      </c>
      <c r="C67" s="94">
        <v>2015</v>
      </c>
      <c r="D67" s="1">
        <v>14143</v>
      </c>
      <c r="E67" s="1">
        <v>20408190</v>
      </c>
      <c r="F67" s="1">
        <v>394527</v>
      </c>
      <c r="G67" s="1">
        <v>695856</v>
      </c>
      <c r="H67" s="1">
        <v>850397.60000000009</v>
      </c>
      <c r="I67" s="1">
        <v>33753023</v>
      </c>
      <c r="J67" s="1">
        <v>806775</v>
      </c>
    </row>
    <row r="68" spans="1:10">
      <c r="A68" s="94">
        <v>14</v>
      </c>
      <c r="B68" t="s">
        <v>196</v>
      </c>
      <c r="C68" s="94">
        <v>2011</v>
      </c>
      <c r="D68" s="1">
        <v>2030</v>
      </c>
      <c r="E68" s="1">
        <v>1869770</v>
      </c>
      <c r="F68" s="1">
        <v>22416</v>
      </c>
      <c r="G68" s="1">
        <v>625043</v>
      </c>
      <c r="H68" s="1">
        <v>2407</v>
      </c>
      <c r="I68" s="1">
        <v>3510000</v>
      </c>
      <c r="J68" s="1">
        <v>68050</v>
      </c>
    </row>
    <row r="69" spans="1:10">
      <c r="A69" s="94">
        <v>14</v>
      </c>
      <c r="B69" t="s">
        <v>196</v>
      </c>
      <c r="C69" s="94">
        <v>2012</v>
      </c>
      <c r="D69" s="1">
        <v>2131</v>
      </c>
      <c r="E69" s="1">
        <v>2043750</v>
      </c>
      <c r="F69" s="1">
        <v>23699</v>
      </c>
      <c r="G69" s="1">
        <v>700296</v>
      </c>
      <c r="H69" s="1">
        <v>84939.199999999997</v>
      </c>
      <c r="I69" s="1">
        <v>3552500</v>
      </c>
      <c r="J69" s="1">
        <v>71702</v>
      </c>
    </row>
    <row r="70" spans="1:10">
      <c r="A70" s="94">
        <v>14</v>
      </c>
      <c r="B70" t="s">
        <v>196</v>
      </c>
      <c r="C70" s="94">
        <v>2013</v>
      </c>
      <c r="D70" s="1">
        <v>1992</v>
      </c>
      <c r="E70" s="1">
        <v>2205790</v>
      </c>
      <c r="F70" s="1">
        <v>20870</v>
      </c>
      <c r="G70" s="1">
        <v>777409</v>
      </c>
      <c r="H70" s="1">
        <v>29578.499999999996</v>
      </c>
      <c r="I70" s="1">
        <v>3594900</v>
      </c>
      <c r="J70" s="1">
        <v>75627</v>
      </c>
    </row>
    <row r="71" spans="1:10">
      <c r="A71" s="94">
        <v>14</v>
      </c>
      <c r="B71" t="s">
        <v>196</v>
      </c>
      <c r="C71" s="94">
        <v>2014</v>
      </c>
      <c r="D71" s="1">
        <v>2016</v>
      </c>
      <c r="E71" s="1">
        <v>2369600</v>
      </c>
      <c r="F71" s="1">
        <v>25596</v>
      </c>
      <c r="G71" s="1">
        <v>780346</v>
      </c>
      <c r="H71" s="1">
        <v>64891.199999999997</v>
      </c>
      <c r="I71" s="1">
        <v>3637100</v>
      </c>
      <c r="J71" s="1">
        <v>79536</v>
      </c>
    </row>
    <row r="72" spans="1:10">
      <c r="A72" s="94">
        <v>14</v>
      </c>
      <c r="B72" t="s">
        <v>196</v>
      </c>
      <c r="C72" s="94">
        <v>2015</v>
      </c>
      <c r="D72" s="1">
        <v>1943</v>
      </c>
      <c r="E72" s="1">
        <v>2484160</v>
      </c>
      <c r="F72" s="1">
        <v>27299</v>
      </c>
      <c r="G72" s="1">
        <v>928602</v>
      </c>
      <c r="H72" s="1">
        <v>89105.799999999988</v>
      </c>
      <c r="I72" s="1">
        <v>3675768</v>
      </c>
      <c r="J72" s="1">
        <v>83474</v>
      </c>
    </row>
    <row r="73" spans="1:10">
      <c r="A73" s="94">
        <v>15</v>
      </c>
      <c r="B73" t="s">
        <v>200</v>
      </c>
      <c r="C73" s="94">
        <v>2011</v>
      </c>
      <c r="D73" s="1">
        <v>24609</v>
      </c>
      <c r="E73" s="1">
        <v>24018690</v>
      </c>
      <c r="F73" s="1">
        <v>377577</v>
      </c>
      <c r="G73" s="1">
        <v>486426</v>
      </c>
      <c r="H73" s="1">
        <v>1312039.6000000001</v>
      </c>
      <c r="I73" s="1">
        <v>37840700</v>
      </c>
      <c r="J73" s="1">
        <v>1054402</v>
      </c>
    </row>
    <row r="74" spans="1:10">
      <c r="A74" s="94">
        <v>15</v>
      </c>
      <c r="B74" t="s">
        <v>200</v>
      </c>
      <c r="C74" s="94">
        <v>2012</v>
      </c>
      <c r="D74" s="1">
        <v>22610</v>
      </c>
      <c r="E74" s="1">
        <v>26910180</v>
      </c>
      <c r="F74" s="1">
        <v>398568</v>
      </c>
      <c r="G74" s="1">
        <v>498094</v>
      </c>
      <c r="H74" s="1">
        <v>2298776.1999999997</v>
      </c>
      <c r="I74" s="1">
        <v>38106600</v>
      </c>
      <c r="J74" s="1">
        <v>1124465</v>
      </c>
    </row>
    <row r="75" spans="1:10">
      <c r="A75" s="94">
        <v>15</v>
      </c>
      <c r="B75" t="s">
        <v>200</v>
      </c>
      <c r="C75" s="94">
        <v>2013</v>
      </c>
      <c r="D75" s="1">
        <v>22665</v>
      </c>
      <c r="E75" s="1">
        <v>28708110</v>
      </c>
      <c r="F75" s="1">
        <v>435745</v>
      </c>
      <c r="G75" s="1">
        <v>571752</v>
      </c>
      <c r="H75" s="1">
        <v>3396254.0999999996</v>
      </c>
      <c r="I75" s="1">
        <v>38363200</v>
      </c>
      <c r="J75" s="1">
        <v>1192790</v>
      </c>
    </row>
    <row r="76" spans="1:10">
      <c r="A76" s="94">
        <v>15</v>
      </c>
      <c r="B76" t="s">
        <v>200</v>
      </c>
      <c r="C76" s="94">
        <v>2014</v>
      </c>
      <c r="D76" s="1">
        <v>22349</v>
      </c>
      <c r="E76" s="1">
        <v>30523980</v>
      </c>
      <c r="F76" s="1">
        <v>452749</v>
      </c>
      <c r="G76" s="1">
        <v>659839</v>
      </c>
      <c r="H76" s="1">
        <v>1802505.9</v>
      </c>
      <c r="I76" s="1">
        <v>38610200</v>
      </c>
      <c r="J76" s="1">
        <v>1262684</v>
      </c>
    </row>
    <row r="77" spans="1:10">
      <c r="A77" s="94">
        <v>15</v>
      </c>
      <c r="B77" t="s">
        <v>200</v>
      </c>
      <c r="C77" s="94">
        <v>2015</v>
      </c>
      <c r="D77" s="1">
        <v>17745</v>
      </c>
      <c r="E77" s="1">
        <v>30824810</v>
      </c>
      <c r="F77" s="1">
        <v>634826</v>
      </c>
      <c r="G77" s="1">
        <v>830472</v>
      </c>
      <c r="H77" s="1">
        <v>2593377.3000000003</v>
      </c>
      <c r="I77" s="1">
        <v>38828061</v>
      </c>
      <c r="J77" s="1">
        <v>1331395</v>
      </c>
    </row>
    <row r="78" spans="1:10">
      <c r="A78" s="94">
        <v>16</v>
      </c>
      <c r="B78" t="s">
        <v>15</v>
      </c>
      <c r="C78" s="94">
        <v>2011</v>
      </c>
      <c r="D78" s="1">
        <v>3281</v>
      </c>
      <c r="E78" s="1">
        <v>7955540</v>
      </c>
      <c r="F78" s="1">
        <v>152087</v>
      </c>
      <c r="G78" s="1">
        <v>693987</v>
      </c>
      <c r="H78" s="1">
        <v>2171692</v>
      </c>
      <c r="I78" s="1">
        <v>10943800</v>
      </c>
      <c r="J78" s="1">
        <v>290546</v>
      </c>
    </row>
    <row r="79" spans="1:10">
      <c r="A79" s="94">
        <v>16</v>
      </c>
      <c r="B79" t="s">
        <v>15</v>
      </c>
      <c r="C79" s="94">
        <v>2012</v>
      </c>
      <c r="D79" s="1">
        <v>3337</v>
      </c>
      <c r="E79" s="1">
        <v>8457800</v>
      </c>
      <c r="F79" s="1">
        <v>151949</v>
      </c>
      <c r="G79" s="1">
        <v>719447</v>
      </c>
      <c r="H79" s="1">
        <v>2716263.7</v>
      </c>
      <c r="I79" s="1">
        <v>11198600</v>
      </c>
      <c r="J79" s="1">
        <v>310386</v>
      </c>
    </row>
    <row r="80" spans="1:10">
      <c r="A80" s="94">
        <v>16</v>
      </c>
      <c r="B80" t="s">
        <v>15</v>
      </c>
      <c r="C80" s="94">
        <v>2013</v>
      </c>
      <c r="D80" s="1">
        <v>3529</v>
      </c>
      <c r="E80" s="1">
        <v>9750370</v>
      </c>
      <c r="F80" s="1">
        <v>306305</v>
      </c>
      <c r="G80" s="1">
        <v>799876</v>
      </c>
      <c r="H80" s="1">
        <v>3720210.3</v>
      </c>
      <c r="I80" s="1">
        <v>11452500</v>
      </c>
      <c r="J80" s="1">
        <v>331099</v>
      </c>
    </row>
    <row r="81" spans="1:10">
      <c r="A81" s="94">
        <v>16</v>
      </c>
      <c r="B81" t="s">
        <v>15</v>
      </c>
      <c r="C81" s="94">
        <v>2014</v>
      </c>
      <c r="D81" s="1">
        <v>3549</v>
      </c>
      <c r="E81" s="1">
        <v>8562970</v>
      </c>
      <c r="F81" s="1">
        <v>196970</v>
      </c>
      <c r="G81" s="1">
        <v>900764</v>
      </c>
      <c r="H81" s="1">
        <v>2034627.1</v>
      </c>
      <c r="I81" s="1">
        <v>11704900</v>
      </c>
      <c r="J81" s="1">
        <v>349351</v>
      </c>
    </row>
    <row r="82" spans="1:10">
      <c r="A82" s="94">
        <v>16</v>
      </c>
      <c r="B82" t="s">
        <v>15</v>
      </c>
      <c r="C82" s="94">
        <v>2015</v>
      </c>
      <c r="D82" s="1">
        <v>3691</v>
      </c>
      <c r="E82" s="1">
        <v>8575100</v>
      </c>
      <c r="F82" s="1">
        <v>228983</v>
      </c>
      <c r="G82" s="1">
        <v>1032346</v>
      </c>
      <c r="H82" s="1">
        <v>2541968.5</v>
      </c>
      <c r="I82" s="1">
        <v>11934373</v>
      </c>
      <c r="J82" s="1">
        <v>368217</v>
      </c>
    </row>
    <row r="83" spans="1:10">
      <c r="A83" s="94">
        <v>17</v>
      </c>
      <c r="B83" t="s">
        <v>16</v>
      </c>
      <c r="C83" s="94">
        <v>2011</v>
      </c>
      <c r="D83" s="1">
        <v>3106</v>
      </c>
      <c r="E83" s="1">
        <v>3223940</v>
      </c>
      <c r="F83" s="1">
        <v>104204</v>
      </c>
      <c r="G83" s="1">
        <v>785622</v>
      </c>
      <c r="H83" s="1">
        <v>482085</v>
      </c>
      <c r="I83" s="1">
        <v>3957600</v>
      </c>
      <c r="J83" s="1">
        <v>99992</v>
      </c>
    </row>
    <row r="84" spans="1:10">
      <c r="A84" s="94">
        <v>17</v>
      </c>
      <c r="B84" t="s">
        <v>16</v>
      </c>
      <c r="C84" s="94">
        <v>2012</v>
      </c>
      <c r="D84" s="1">
        <v>3093</v>
      </c>
      <c r="E84" s="1">
        <v>3546600</v>
      </c>
      <c r="F84" s="1">
        <v>113419</v>
      </c>
      <c r="G84" s="1">
        <v>885942</v>
      </c>
      <c r="H84" s="1">
        <v>482037.8</v>
      </c>
      <c r="I84" s="1">
        <v>4007200</v>
      </c>
      <c r="J84" s="1">
        <v>106951</v>
      </c>
    </row>
    <row r="85" spans="1:10">
      <c r="A85" s="94">
        <v>17</v>
      </c>
      <c r="B85" t="s">
        <v>16</v>
      </c>
      <c r="C85" s="94">
        <v>2013</v>
      </c>
      <c r="D85" s="1">
        <v>3140</v>
      </c>
      <c r="E85" s="1">
        <v>3914320</v>
      </c>
      <c r="F85" s="1">
        <v>145400</v>
      </c>
      <c r="G85" s="1">
        <v>1008900</v>
      </c>
      <c r="H85" s="1">
        <v>390856.1</v>
      </c>
      <c r="I85" s="1">
        <v>4056300</v>
      </c>
      <c r="J85" s="1">
        <v>114104</v>
      </c>
    </row>
    <row r="86" spans="1:10">
      <c r="A86" s="94">
        <v>17</v>
      </c>
      <c r="B86" t="s">
        <v>16</v>
      </c>
      <c r="C86" s="94">
        <v>2014</v>
      </c>
      <c r="D86" s="1">
        <v>3235</v>
      </c>
      <c r="E86" s="1">
        <v>4335030</v>
      </c>
      <c r="F86" s="1">
        <v>151144</v>
      </c>
      <c r="G86" s="1">
        <v>1077879</v>
      </c>
      <c r="H86" s="1">
        <v>427163.3</v>
      </c>
      <c r="I86" s="1">
        <v>4104899.9999999995</v>
      </c>
      <c r="J86" s="1">
        <v>121788</v>
      </c>
    </row>
    <row r="87" spans="1:10">
      <c r="A87" s="94">
        <v>17</v>
      </c>
      <c r="B87" t="s">
        <v>16</v>
      </c>
      <c r="C87" s="94">
        <v>2015</v>
      </c>
      <c r="D87" s="1">
        <v>3226</v>
      </c>
      <c r="E87" s="1">
        <v>4594180</v>
      </c>
      <c r="F87" s="1">
        <v>111075</v>
      </c>
      <c r="G87" s="1">
        <v>1045145</v>
      </c>
      <c r="H87" s="1">
        <v>495846.69999999995</v>
      </c>
      <c r="I87" s="1">
        <v>4148588</v>
      </c>
      <c r="J87" s="1">
        <v>129131</v>
      </c>
    </row>
    <row r="88" spans="1:10">
      <c r="A88" s="94">
        <v>18</v>
      </c>
      <c r="B88" t="s">
        <v>210</v>
      </c>
      <c r="C88" s="94">
        <v>2011</v>
      </c>
      <c r="D88" s="1">
        <v>3080</v>
      </c>
      <c r="E88" s="1">
        <v>837170</v>
      </c>
      <c r="F88" s="1">
        <v>44270</v>
      </c>
      <c r="G88" s="1">
        <v>444630</v>
      </c>
      <c r="H88" s="1">
        <v>465075.89999999997</v>
      </c>
      <c r="I88" s="1">
        <v>4581600</v>
      </c>
      <c r="J88" s="1">
        <v>67379</v>
      </c>
    </row>
    <row r="89" spans="1:10">
      <c r="A89" s="94">
        <v>18</v>
      </c>
      <c r="B89" t="s">
        <v>210</v>
      </c>
      <c r="C89" s="94">
        <v>2012</v>
      </c>
      <c r="D89" s="1">
        <v>3188</v>
      </c>
      <c r="E89" s="1">
        <v>976390</v>
      </c>
      <c r="F89" s="1">
        <v>46160</v>
      </c>
      <c r="G89" s="1">
        <v>484661</v>
      </c>
      <c r="H89" s="1">
        <v>635790</v>
      </c>
      <c r="I89" s="1">
        <v>4646800</v>
      </c>
      <c r="J89" s="1">
        <v>66341</v>
      </c>
    </row>
    <row r="90" spans="1:10">
      <c r="A90" s="94">
        <v>18</v>
      </c>
      <c r="B90" t="s">
        <v>210</v>
      </c>
      <c r="C90" s="94">
        <v>2013</v>
      </c>
      <c r="D90" s="1">
        <v>3221</v>
      </c>
      <c r="E90" s="1">
        <v>1133333</v>
      </c>
      <c r="F90" s="1">
        <v>48020</v>
      </c>
      <c r="G90" s="1">
        <v>547748</v>
      </c>
      <c r="H90" s="1">
        <v>488164.1</v>
      </c>
      <c r="I90" s="1">
        <v>4710800</v>
      </c>
      <c r="J90" s="1">
        <v>69767</v>
      </c>
    </row>
    <row r="91" spans="1:10">
      <c r="A91" s="94">
        <v>18</v>
      </c>
      <c r="B91" t="s">
        <v>210</v>
      </c>
      <c r="C91" s="94">
        <v>2014</v>
      </c>
      <c r="D91" s="1">
        <v>3423</v>
      </c>
      <c r="E91" s="1">
        <v>1291470</v>
      </c>
      <c r="F91" s="1">
        <v>49918</v>
      </c>
      <c r="G91" s="1">
        <v>636019</v>
      </c>
      <c r="H91" s="1">
        <v>551131.19999999995</v>
      </c>
      <c r="I91" s="1">
        <v>4773800</v>
      </c>
      <c r="J91" s="1">
        <v>73373</v>
      </c>
    </row>
    <row r="92" spans="1:10">
      <c r="A92" s="94">
        <v>18</v>
      </c>
      <c r="B92" t="s">
        <v>210</v>
      </c>
      <c r="C92" s="94">
        <v>2015</v>
      </c>
      <c r="D92" s="1">
        <v>3308</v>
      </c>
      <c r="E92" s="1">
        <v>1402300</v>
      </c>
      <c r="F92" s="1">
        <v>56432</v>
      </c>
      <c r="G92" s="1">
        <v>668499</v>
      </c>
      <c r="H92" s="1">
        <v>699376.7</v>
      </c>
      <c r="I92" s="1">
        <v>4830118</v>
      </c>
      <c r="J92" s="1">
        <v>89345</v>
      </c>
    </row>
    <row r="93" spans="1:10">
      <c r="A93" s="94">
        <v>19</v>
      </c>
      <c r="B93" t="s">
        <v>214</v>
      </c>
      <c r="C93" s="94">
        <v>2011</v>
      </c>
      <c r="D93" s="1">
        <v>7299</v>
      </c>
      <c r="E93" s="1">
        <v>486910</v>
      </c>
      <c r="F93" s="1">
        <v>22914</v>
      </c>
      <c r="G93" s="1">
        <v>384025</v>
      </c>
      <c r="H93" s="1">
        <v>5491.6</v>
      </c>
      <c r="I93" s="1">
        <v>4788600</v>
      </c>
      <c r="J93" s="1">
        <v>46334</v>
      </c>
    </row>
    <row r="94" spans="1:10">
      <c r="A94" s="94">
        <v>19</v>
      </c>
      <c r="B94" t="s">
        <v>214</v>
      </c>
      <c r="C94" s="94">
        <v>2012</v>
      </c>
      <c r="D94" s="1">
        <v>7920</v>
      </c>
      <c r="E94" s="1">
        <v>567320</v>
      </c>
      <c r="F94" s="1">
        <v>25353</v>
      </c>
      <c r="G94" s="1">
        <v>397111</v>
      </c>
      <c r="H94" s="1">
        <v>8723.7000000000007</v>
      </c>
      <c r="I94" s="1">
        <v>4871200</v>
      </c>
      <c r="J94" s="1">
        <v>48863</v>
      </c>
    </row>
    <row r="95" spans="1:10">
      <c r="A95" s="94">
        <v>19</v>
      </c>
      <c r="B95" t="s">
        <v>214</v>
      </c>
      <c r="C95" s="94">
        <v>2013</v>
      </c>
      <c r="D95" s="1">
        <v>8009</v>
      </c>
      <c r="E95" s="1">
        <v>639570</v>
      </c>
      <c r="F95" s="1">
        <v>27354</v>
      </c>
      <c r="G95" s="1">
        <v>432053</v>
      </c>
      <c r="H95" s="1">
        <v>9851.5</v>
      </c>
      <c r="I95" s="1">
        <v>4954000</v>
      </c>
      <c r="J95" s="1">
        <v>51505</v>
      </c>
    </row>
    <row r="96" spans="1:10">
      <c r="A96" s="94">
        <v>19</v>
      </c>
      <c r="B96" t="s">
        <v>214</v>
      </c>
      <c r="C96" s="94">
        <v>2014</v>
      </c>
      <c r="D96" s="1">
        <v>8389</v>
      </c>
      <c r="E96" s="1">
        <v>702260</v>
      </c>
      <c r="F96" s="1">
        <v>27041</v>
      </c>
      <c r="G96" s="1">
        <v>493088</v>
      </c>
      <c r="H96" s="1">
        <v>15077.499999999998</v>
      </c>
      <c r="I96" s="1">
        <v>5036900</v>
      </c>
      <c r="J96" s="1">
        <v>54108</v>
      </c>
    </row>
    <row r="97" spans="1:10">
      <c r="A97" s="94">
        <v>19</v>
      </c>
      <c r="B97" t="s">
        <v>214</v>
      </c>
      <c r="C97" s="94">
        <v>2015</v>
      </c>
      <c r="D97" s="1">
        <v>8582</v>
      </c>
      <c r="E97" s="1">
        <v>749760</v>
      </c>
      <c r="F97" s="1">
        <v>33294</v>
      </c>
      <c r="G97" s="1">
        <v>533891</v>
      </c>
      <c r="H97" s="1">
        <v>69852.900000000009</v>
      </c>
      <c r="I97" s="1">
        <v>5112760</v>
      </c>
      <c r="J97" s="1">
        <v>56832</v>
      </c>
    </row>
    <row r="98" spans="1:10">
      <c r="A98" s="94">
        <v>20</v>
      </c>
      <c r="B98" t="s">
        <v>19</v>
      </c>
      <c r="C98" s="94">
        <v>2011</v>
      </c>
      <c r="D98" s="1">
        <v>5765</v>
      </c>
      <c r="E98" s="1">
        <v>1434720</v>
      </c>
      <c r="F98" s="1">
        <v>37000</v>
      </c>
      <c r="G98" s="1">
        <v>586732</v>
      </c>
      <c r="H98" s="1">
        <v>500697.8</v>
      </c>
      <c r="I98" s="1">
        <v>4488900</v>
      </c>
      <c r="J98" s="1">
        <v>90798</v>
      </c>
    </row>
    <row r="99" spans="1:10">
      <c r="A99" s="94">
        <v>20</v>
      </c>
      <c r="B99" t="s">
        <v>19</v>
      </c>
      <c r="C99" s="94">
        <v>2012</v>
      </c>
      <c r="D99" s="1">
        <v>5753</v>
      </c>
      <c r="E99" s="1">
        <v>1603720</v>
      </c>
      <c r="F99" s="1">
        <v>39524</v>
      </c>
      <c r="G99" s="1">
        <v>613273</v>
      </c>
      <c r="H99" s="1">
        <v>397534.80000000005</v>
      </c>
      <c r="I99" s="1">
        <v>4565600</v>
      </c>
      <c r="J99" s="1">
        <v>96162</v>
      </c>
    </row>
    <row r="100" spans="1:10">
      <c r="A100" s="94">
        <v>20</v>
      </c>
      <c r="B100" t="s">
        <v>19</v>
      </c>
      <c r="C100" s="94">
        <v>2013</v>
      </c>
      <c r="D100" s="1">
        <v>5912</v>
      </c>
      <c r="E100" s="1">
        <v>1889390</v>
      </c>
      <c r="F100" s="1">
        <v>40786</v>
      </c>
      <c r="G100" s="1">
        <v>672211</v>
      </c>
      <c r="H100" s="1">
        <v>649954.89999999991</v>
      </c>
      <c r="I100" s="1">
        <v>4641400</v>
      </c>
      <c r="J100" s="1">
        <v>101980</v>
      </c>
    </row>
    <row r="101" spans="1:10">
      <c r="A101" s="94">
        <v>20</v>
      </c>
      <c r="B101" t="s">
        <v>19</v>
      </c>
      <c r="C101" s="94">
        <v>2014</v>
      </c>
      <c r="D101" s="1">
        <v>6269</v>
      </c>
      <c r="E101" s="1">
        <v>1862440</v>
      </c>
      <c r="F101" s="1">
        <v>47447</v>
      </c>
      <c r="G101" s="1">
        <v>786711</v>
      </c>
      <c r="H101" s="1">
        <v>966108.19999999984</v>
      </c>
      <c r="I101" s="1">
        <v>4716100</v>
      </c>
      <c r="J101" s="1">
        <v>107115</v>
      </c>
    </row>
    <row r="102" spans="1:10">
      <c r="A102" s="94">
        <v>20</v>
      </c>
      <c r="B102" t="s">
        <v>19</v>
      </c>
      <c r="C102" s="94">
        <v>2015</v>
      </c>
      <c r="D102" s="1">
        <v>6263</v>
      </c>
      <c r="E102" s="1">
        <v>1989630</v>
      </c>
      <c r="F102" s="1">
        <v>49128</v>
      </c>
      <c r="G102" s="1">
        <v>783050</v>
      </c>
      <c r="H102" s="1">
        <v>1335716.9999999998</v>
      </c>
      <c r="I102" s="1">
        <v>4783209</v>
      </c>
      <c r="J102" s="1">
        <v>112325</v>
      </c>
    </row>
    <row r="103" spans="1:10">
      <c r="A103" s="94">
        <v>21</v>
      </c>
      <c r="B103" t="s">
        <v>20</v>
      </c>
      <c r="C103" s="94">
        <v>2011</v>
      </c>
      <c r="D103" s="1">
        <v>4315</v>
      </c>
      <c r="E103" s="1">
        <v>649950</v>
      </c>
      <c r="F103" s="1">
        <v>23282</v>
      </c>
      <c r="G103" s="1">
        <v>642867</v>
      </c>
      <c r="H103" s="1">
        <v>543657.19999999995</v>
      </c>
      <c r="I103" s="1">
        <v>2275100</v>
      </c>
      <c r="J103" s="1">
        <v>60493</v>
      </c>
    </row>
    <row r="104" spans="1:10">
      <c r="A104" s="94">
        <v>21</v>
      </c>
      <c r="B104" t="s">
        <v>20</v>
      </c>
      <c r="C104" s="94">
        <v>2012</v>
      </c>
      <c r="D104" s="1">
        <v>4995</v>
      </c>
      <c r="E104" s="1">
        <v>752340</v>
      </c>
      <c r="F104" s="1">
        <v>24751</v>
      </c>
      <c r="G104" s="1">
        <v>699727</v>
      </c>
      <c r="H104" s="1">
        <v>524738</v>
      </c>
      <c r="I104" s="1">
        <v>2329800</v>
      </c>
      <c r="J104" s="1">
        <v>64649</v>
      </c>
    </row>
    <row r="105" spans="1:10">
      <c r="A105" s="94">
        <v>21</v>
      </c>
      <c r="B105" t="s">
        <v>20</v>
      </c>
      <c r="C105" s="94">
        <v>2013</v>
      </c>
      <c r="D105" s="1">
        <v>5041</v>
      </c>
      <c r="E105" s="1">
        <v>854780</v>
      </c>
      <c r="F105" s="1">
        <v>26236</v>
      </c>
      <c r="G105" s="1">
        <v>784864</v>
      </c>
      <c r="H105" s="1">
        <v>481564.50000000012</v>
      </c>
      <c r="I105" s="1">
        <v>2384700</v>
      </c>
      <c r="J105" s="1">
        <v>69441</v>
      </c>
    </row>
    <row r="106" spans="1:10">
      <c r="A106" s="94">
        <v>21</v>
      </c>
      <c r="B106" t="s">
        <v>20</v>
      </c>
      <c r="C106" s="94">
        <v>2014</v>
      </c>
      <c r="D106" s="1">
        <v>4941</v>
      </c>
      <c r="E106" s="1">
        <v>970160</v>
      </c>
      <c r="F106" s="1">
        <v>23844</v>
      </c>
      <c r="G106" s="1">
        <v>900699</v>
      </c>
      <c r="H106" s="1">
        <v>951044.59999999986</v>
      </c>
      <c r="I106" s="1">
        <v>2439900</v>
      </c>
      <c r="J106" s="1">
        <v>73725</v>
      </c>
    </row>
    <row r="107" spans="1:10">
      <c r="A107" s="94">
        <v>21</v>
      </c>
      <c r="B107" t="s">
        <v>20</v>
      </c>
      <c r="C107" s="94">
        <v>2015</v>
      </c>
      <c r="D107" s="1">
        <v>4948</v>
      </c>
      <c r="E107" s="1">
        <v>1048640</v>
      </c>
      <c r="F107" s="1">
        <v>32904</v>
      </c>
      <c r="G107" s="1">
        <v>920786</v>
      </c>
      <c r="H107" s="1">
        <v>933570.29999999981</v>
      </c>
      <c r="I107" s="1">
        <v>2490178</v>
      </c>
      <c r="J107" s="1">
        <v>78891</v>
      </c>
    </row>
    <row r="108" spans="1:10">
      <c r="A108" s="94">
        <v>22</v>
      </c>
      <c r="B108" t="s">
        <v>21</v>
      </c>
      <c r="C108" s="94">
        <v>2011</v>
      </c>
      <c r="D108" s="1">
        <v>4985</v>
      </c>
      <c r="E108" s="1">
        <v>1467130</v>
      </c>
      <c r="F108" s="1">
        <v>64191</v>
      </c>
      <c r="G108" s="1">
        <v>699417</v>
      </c>
      <c r="H108" s="1">
        <v>272052.59999999998</v>
      </c>
      <c r="I108" s="1">
        <v>3714300</v>
      </c>
      <c r="J108" s="1">
        <v>91252</v>
      </c>
    </row>
    <row r="109" spans="1:10">
      <c r="A109" s="94">
        <v>22</v>
      </c>
      <c r="B109" t="s">
        <v>21</v>
      </c>
      <c r="C109" s="94">
        <v>2012</v>
      </c>
      <c r="D109" s="1">
        <v>5159</v>
      </c>
      <c r="E109" s="1">
        <v>1688440</v>
      </c>
      <c r="F109" s="1">
        <v>68231</v>
      </c>
      <c r="G109" s="1">
        <v>751833</v>
      </c>
      <c r="H109" s="1">
        <v>272291.30000000005</v>
      </c>
      <c r="I109" s="1">
        <v>3785000</v>
      </c>
      <c r="J109" s="1">
        <v>96698</v>
      </c>
    </row>
    <row r="110" spans="1:10">
      <c r="A110" s="94">
        <v>22</v>
      </c>
      <c r="B110" t="s">
        <v>21</v>
      </c>
      <c r="C110" s="94">
        <v>2013</v>
      </c>
      <c r="D110" s="1">
        <v>5226</v>
      </c>
      <c r="E110" s="1">
        <v>1880660</v>
      </c>
      <c r="F110" s="1">
        <v>82114</v>
      </c>
      <c r="G110" s="1">
        <v>813926</v>
      </c>
      <c r="H110" s="1">
        <v>260619.30000000002</v>
      </c>
      <c r="I110" s="1">
        <v>3854500</v>
      </c>
      <c r="J110" s="1">
        <v>101851</v>
      </c>
    </row>
    <row r="111" spans="1:10">
      <c r="A111" s="94">
        <v>22</v>
      </c>
      <c r="B111" t="s">
        <v>21</v>
      </c>
      <c r="C111" s="94">
        <v>2014</v>
      </c>
      <c r="D111" s="1">
        <v>5738</v>
      </c>
      <c r="E111" s="1">
        <v>2092230</v>
      </c>
      <c r="F111" s="1">
        <v>82591</v>
      </c>
      <c r="G111" s="1">
        <v>880425</v>
      </c>
      <c r="H111" s="1">
        <v>502491.60000000003</v>
      </c>
      <c r="I111" s="1">
        <v>3922800</v>
      </c>
      <c r="J111" s="1">
        <v>106779</v>
      </c>
    </row>
    <row r="112" spans="1:10">
      <c r="A112" s="94">
        <v>22</v>
      </c>
      <c r="B112" t="s">
        <v>21</v>
      </c>
      <c r="C112" s="94">
        <v>2015</v>
      </c>
      <c r="D112" s="1">
        <v>5853</v>
      </c>
      <c r="E112" s="1">
        <v>2187640</v>
      </c>
      <c r="F112" s="1">
        <v>87641</v>
      </c>
      <c r="G112" s="1">
        <v>956156</v>
      </c>
      <c r="H112" s="1">
        <v>961205.50000000012</v>
      </c>
      <c r="I112" s="1">
        <v>3984315</v>
      </c>
      <c r="J112" s="1">
        <v>110868</v>
      </c>
    </row>
    <row r="113" spans="1:10">
      <c r="A113" s="94">
        <v>23</v>
      </c>
      <c r="B113" t="s">
        <v>22</v>
      </c>
      <c r="C113" s="94">
        <v>2011</v>
      </c>
      <c r="D113" s="1">
        <v>6487</v>
      </c>
      <c r="E113" s="1">
        <v>2099600</v>
      </c>
      <c r="F113" s="1">
        <v>102392</v>
      </c>
      <c r="G113" s="1">
        <v>894044</v>
      </c>
      <c r="H113" s="1">
        <v>602437.6</v>
      </c>
      <c r="I113" s="1">
        <v>3673900</v>
      </c>
      <c r="J113" s="1">
        <v>445264</v>
      </c>
    </row>
    <row r="114" spans="1:10">
      <c r="A114" s="94">
        <v>23</v>
      </c>
      <c r="B114" t="s">
        <v>22</v>
      </c>
      <c r="C114" s="94">
        <v>2012</v>
      </c>
      <c r="D114" s="1">
        <v>6351</v>
      </c>
      <c r="E114" s="1">
        <v>2334000</v>
      </c>
      <c r="F114" s="1">
        <v>107480</v>
      </c>
      <c r="G114" s="1">
        <v>949152</v>
      </c>
      <c r="H114" s="1">
        <v>1922182.3999999997</v>
      </c>
      <c r="I114" s="1">
        <v>3772200</v>
      </c>
      <c r="J114" s="1">
        <v>469646</v>
      </c>
    </row>
    <row r="115" spans="1:10">
      <c r="A115" s="94">
        <v>23</v>
      </c>
      <c r="B115" t="s">
        <v>22</v>
      </c>
      <c r="C115" s="94">
        <v>2013</v>
      </c>
      <c r="D115" s="1">
        <v>6566</v>
      </c>
      <c r="E115" s="1">
        <v>2731570</v>
      </c>
      <c r="F115" s="1">
        <v>106778</v>
      </c>
      <c r="G115" s="1">
        <v>1065917</v>
      </c>
      <c r="H115" s="1">
        <v>1320051.3999999999</v>
      </c>
      <c r="I115" s="1">
        <v>3870800</v>
      </c>
      <c r="J115" s="1">
        <v>438533</v>
      </c>
    </row>
    <row r="116" spans="1:10">
      <c r="A116" s="94">
        <v>23</v>
      </c>
      <c r="B116" t="s">
        <v>22</v>
      </c>
      <c r="C116" s="94">
        <v>2014</v>
      </c>
      <c r="D116" s="1">
        <v>6471</v>
      </c>
      <c r="E116" s="1">
        <v>2815550</v>
      </c>
      <c r="F116" s="1">
        <v>119237</v>
      </c>
      <c r="G116" s="1">
        <v>1127400</v>
      </c>
      <c r="H116" s="1">
        <v>2145665.1</v>
      </c>
      <c r="I116" s="1">
        <v>3969600</v>
      </c>
      <c r="J116" s="1">
        <v>466029</v>
      </c>
    </row>
    <row r="117" spans="1:10">
      <c r="A117" s="94">
        <v>23</v>
      </c>
      <c r="B117" t="s">
        <v>22</v>
      </c>
      <c r="C117" s="94">
        <v>2015</v>
      </c>
      <c r="D117" s="1">
        <v>5288</v>
      </c>
      <c r="E117" s="1">
        <v>3007300</v>
      </c>
      <c r="F117" s="1">
        <v>149794</v>
      </c>
      <c r="G117" s="1">
        <v>1193642</v>
      </c>
      <c r="H117" s="1">
        <v>2381442.3000000003</v>
      </c>
      <c r="I117" s="1">
        <v>3422676</v>
      </c>
      <c r="J117" s="1">
        <v>440648</v>
      </c>
    </row>
    <row r="118" spans="1:10">
      <c r="A118" s="94">
        <v>24</v>
      </c>
      <c r="B118" t="s">
        <v>280</v>
      </c>
      <c r="C118" s="94">
        <v>2011</v>
      </c>
      <c r="D118" s="1">
        <v>0</v>
      </c>
      <c r="E118" s="1">
        <v>177620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1:10">
      <c r="A119" s="94">
        <v>24</v>
      </c>
      <c r="B119" t="s">
        <v>280</v>
      </c>
      <c r="C119" s="94">
        <v>2012</v>
      </c>
      <c r="D119" s="1">
        <v>0</v>
      </c>
      <c r="E119" s="1">
        <v>168320</v>
      </c>
      <c r="F119" s="1">
        <v>0</v>
      </c>
      <c r="G119" s="1" t="s">
        <v>231</v>
      </c>
      <c r="H119" s="1">
        <v>91902.6</v>
      </c>
      <c r="I119" s="1">
        <v>0</v>
      </c>
      <c r="J119" s="1">
        <v>0</v>
      </c>
    </row>
    <row r="120" spans="1:10">
      <c r="A120" s="94">
        <v>24</v>
      </c>
      <c r="B120" t="s">
        <v>280</v>
      </c>
      <c r="C120" s="94">
        <v>2013</v>
      </c>
      <c r="D120" s="1">
        <v>0</v>
      </c>
      <c r="E120" s="1">
        <v>180740</v>
      </c>
      <c r="F120" s="1">
        <v>8894</v>
      </c>
      <c r="G120" s="1" t="s">
        <v>231</v>
      </c>
      <c r="H120" s="1">
        <v>61211.6</v>
      </c>
      <c r="I120" s="1">
        <v>0</v>
      </c>
      <c r="J120" s="1">
        <v>44092</v>
      </c>
    </row>
    <row r="121" spans="1:10">
      <c r="A121" s="94">
        <v>24</v>
      </c>
      <c r="B121" t="s">
        <v>280</v>
      </c>
      <c r="C121" s="94">
        <v>2014</v>
      </c>
      <c r="D121" s="1">
        <v>0</v>
      </c>
      <c r="E121" s="1">
        <v>199370</v>
      </c>
      <c r="F121" s="1">
        <v>12882</v>
      </c>
      <c r="G121" s="1">
        <v>0</v>
      </c>
      <c r="H121" s="1">
        <v>108322.99999999999</v>
      </c>
      <c r="I121" s="1">
        <v>0</v>
      </c>
      <c r="J121" s="1">
        <v>47696</v>
      </c>
    </row>
    <row r="122" spans="1:10">
      <c r="A122" s="94">
        <v>24</v>
      </c>
      <c r="B122" t="s">
        <v>280</v>
      </c>
      <c r="C122" s="94">
        <v>2015</v>
      </c>
      <c r="D122" s="1">
        <v>2013</v>
      </c>
      <c r="E122" s="1">
        <v>206500</v>
      </c>
      <c r="F122" s="1">
        <v>15674</v>
      </c>
      <c r="G122" s="1">
        <v>1044605</v>
      </c>
      <c r="H122" s="1">
        <v>230919.6</v>
      </c>
      <c r="I122" s="1">
        <v>639639</v>
      </c>
      <c r="J122" s="1">
        <v>49316</v>
      </c>
    </row>
    <row r="123" spans="1:10">
      <c r="A123" s="94">
        <v>25</v>
      </c>
      <c r="B123" t="s">
        <v>235</v>
      </c>
      <c r="C123" s="94">
        <v>2011</v>
      </c>
      <c r="D123" s="1">
        <v>3075</v>
      </c>
      <c r="E123" s="1">
        <v>986620</v>
      </c>
      <c r="F123" s="1">
        <v>17498</v>
      </c>
      <c r="G123" s="1">
        <v>617669</v>
      </c>
      <c r="H123" s="1">
        <v>220178.1</v>
      </c>
      <c r="I123" s="1">
        <v>2305900</v>
      </c>
      <c r="J123" s="1">
        <v>54911</v>
      </c>
    </row>
    <row r="124" spans="1:10">
      <c r="A124" s="94">
        <v>25</v>
      </c>
      <c r="B124" t="s">
        <v>235</v>
      </c>
      <c r="C124" s="94">
        <v>2012</v>
      </c>
      <c r="D124" s="1">
        <v>3074</v>
      </c>
      <c r="E124" s="1">
        <v>1087080</v>
      </c>
      <c r="F124" s="1">
        <v>18633</v>
      </c>
      <c r="G124" s="1">
        <v>686099</v>
      </c>
      <c r="H124" s="1">
        <v>46651.899999999994</v>
      </c>
      <c r="I124" s="1">
        <v>2333500</v>
      </c>
      <c r="J124" s="1">
        <v>58678</v>
      </c>
    </row>
    <row r="125" spans="1:10">
      <c r="A125" s="94">
        <v>25</v>
      </c>
      <c r="B125" t="s">
        <v>235</v>
      </c>
      <c r="C125" s="94">
        <v>2013</v>
      </c>
      <c r="D125" s="1">
        <v>3224</v>
      </c>
      <c r="E125" s="1">
        <v>1192520</v>
      </c>
      <c r="F125" s="1">
        <v>19190</v>
      </c>
      <c r="G125" s="1">
        <v>755755</v>
      </c>
      <c r="H125" s="1">
        <v>65706.299999999988</v>
      </c>
      <c r="I125" s="1">
        <v>2360400</v>
      </c>
      <c r="J125" s="1">
        <v>62422</v>
      </c>
    </row>
    <row r="126" spans="1:10">
      <c r="A126" s="94">
        <v>25</v>
      </c>
      <c r="B126" t="s">
        <v>235</v>
      </c>
      <c r="C126" s="94">
        <v>2014</v>
      </c>
      <c r="D126" s="1">
        <v>3368</v>
      </c>
      <c r="E126" s="1">
        <v>1240320</v>
      </c>
      <c r="F126" s="1">
        <v>17906</v>
      </c>
      <c r="G126" s="1">
        <v>795035</v>
      </c>
      <c r="H126" s="1">
        <v>98450.9</v>
      </c>
      <c r="I126" s="1">
        <v>2386600</v>
      </c>
      <c r="J126" s="1">
        <v>66361</v>
      </c>
    </row>
    <row r="127" spans="1:10">
      <c r="A127" s="94">
        <v>25</v>
      </c>
      <c r="B127" t="s">
        <v>235</v>
      </c>
      <c r="C127" s="94">
        <v>2015</v>
      </c>
      <c r="D127" s="1">
        <v>4605</v>
      </c>
      <c r="E127" s="1">
        <v>1302580</v>
      </c>
      <c r="F127" s="1">
        <v>21918</v>
      </c>
      <c r="G127" s="1">
        <v>820426</v>
      </c>
      <c r="H127" s="1">
        <v>87954.999999999985</v>
      </c>
      <c r="I127" s="1">
        <v>2409921</v>
      </c>
      <c r="J127" s="1">
        <v>70425</v>
      </c>
    </row>
    <row r="128" spans="1:10">
      <c r="A128" s="94">
        <v>26</v>
      </c>
      <c r="B128" t="s">
        <v>239</v>
      </c>
      <c r="C128" s="94">
        <v>2011</v>
      </c>
      <c r="D128" s="1">
        <v>6112</v>
      </c>
      <c r="E128" s="1">
        <v>574710</v>
      </c>
      <c r="F128" s="1">
        <v>17133</v>
      </c>
      <c r="G128" s="1">
        <v>539076</v>
      </c>
      <c r="H128" s="1">
        <v>370357.6</v>
      </c>
      <c r="I128" s="1">
        <v>2692800</v>
      </c>
      <c r="J128" s="1">
        <v>56834</v>
      </c>
    </row>
    <row r="129" spans="1:10">
      <c r="A129" s="94">
        <v>26</v>
      </c>
      <c r="B129" t="s">
        <v>239</v>
      </c>
      <c r="C129" s="94">
        <v>2012</v>
      </c>
      <c r="D129" s="1">
        <v>5618</v>
      </c>
      <c r="E129" s="1">
        <v>686190</v>
      </c>
      <c r="F129" s="1">
        <v>18646</v>
      </c>
      <c r="G129" s="1">
        <v>584341</v>
      </c>
      <c r="H129" s="1">
        <v>806530.99999999988</v>
      </c>
      <c r="I129" s="1">
        <v>2739300</v>
      </c>
      <c r="J129" s="1">
        <v>62250</v>
      </c>
    </row>
    <row r="130" spans="1:10">
      <c r="A130" s="94">
        <v>26</v>
      </c>
      <c r="B130" t="s">
        <v>239</v>
      </c>
      <c r="C130" s="94">
        <v>2013</v>
      </c>
      <c r="D130" s="1">
        <v>5756</v>
      </c>
      <c r="E130" s="1">
        <v>758700</v>
      </c>
      <c r="F130" s="1">
        <v>20698</v>
      </c>
      <c r="G130" s="1">
        <v>648554</v>
      </c>
      <c r="H130" s="1">
        <v>855027.9</v>
      </c>
      <c r="I130" s="1">
        <v>2785500</v>
      </c>
      <c r="J130" s="1">
        <v>68219</v>
      </c>
    </row>
    <row r="131" spans="1:10">
      <c r="A131" s="94">
        <v>26</v>
      </c>
      <c r="B131" t="s">
        <v>239</v>
      </c>
      <c r="C131" s="94">
        <v>2014</v>
      </c>
      <c r="D131" s="1">
        <v>5471</v>
      </c>
      <c r="E131" s="1">
        <v>865770</v>
      </c>
      <c r="F131" s="1">
        <v>18134</v>
      </c>
      <c r="G131" s="1">
        <v>700073</v>
      </c>
      <c r="H131" s="1">
        <v>1494162.7</v>
      </c>
      <c r="I131" s="1">
        <v>2831300</v>
      </c>
      <c r="J131" s="1">
        <v>71678</v>
      </c>
    </row>
    <row r="132" spans="1:10">
      <c r="A132" s="94">
        <v>26</v>
      </c>
      <c r="B132" t="s">
        <v>239</v>
      </c>
      <c r="C132" s="94">
        <v>2015</v>
      </c>
      <c r="D132" s="1">
        <v>4988</v>
      </c>
      <c r="E132" s="1">
        <v>948780</v>
      </c>
      <c r="F132" s="1">
        <v>13058</v>
      </c>
      <c r="G132" s="1">
        <v>760612</v>
      </c>
      <c r="H132" s="1">
        <v>1085164.0999999996</v>
      </c>
      <c r="I132" s="1">
        <v>2872857</v>
      </c>
      <c r="J132" s="1">
        <v>82803</v>
      </c>
    </row>
    <row r="133" spans="1:10">
      <c r="A133" s="94">
        <v>27</v>
      </c>
      <c r="B133" t="s">
        <v>243</v>
      </c>
      <c r="C133" s="94">
        <v>2011</v>
      </c>
      <c r="D133" s="1">
        <v>15963</v>
      </c>
      <c r="E133" s="1">
        <v>3246420</v>
      </c>
      <c r="F133" s="1">
        <v>72553</v>
      </c>
      <c r="G133" s="1">
        <v>506323</v>
      </c>
      <c r="H133" s="1">
        <v>89563.7</v>
      </c>
      <c r="I133" s="1">
        <v>8156100</v>
      </c>
      <c r="J133" s="1">
        <v>185708</v>
      </c>
    </row>
    <row r="134" spans="1:10">
      <c r="A134" s="94">
        <v>27</v>
      </c>
      <c r="B134" t="s">
        <v>243</v>
      </c>
      <c r="C134" s="94">
        <v>2012</v>
      </c>
      <c r="D134" s="1">
        <v>16384</v>
      </c>
      <c r="E134" s="1">
        <v>3639630</v>
      </c>
      <c r="F134" s="1">
        <v>76518</v>
      </c>
      <c r="G134" s="1">
        <v>553324</v>
      </c>
      <c r="H134" s="1">
        <v>582579.20000000007</v>
      </c>
      <c r="I134" s="1">
        <v>8250000</v>
      </c>
      <c r="J134" s="1">
        <v>202185</v>
      </c>
    </row>
    <row r="135" spans="1:10">
      <c r="A135" s="94">
        <v>27</v>
      </c>
      <c r="B135" t="s">
        <v>243</v>
      </c>
      <c r="C135" s="94">
        <v>2013</v>
      </c>
      <c r="D135" s="1">
        <v>16359</v>
      </c>
      <c r="E135" s="1">
        <v>4156490</v>
      </c>
      <c r="F135" s="1">
        <v>86792</v>
      </c>
      <c r="G135" s="1">
        <v>599462</v>
      </c>
      <c r="H135" s="1">
        <v>462775.8</v>
      </c>
      <c r="I135" s="1">
        <v>8342000</v>
      </c>
      <c r="J135" s="1">
        <v>217589</v>
      </c>
    </row>
    <row r="136" spans="1:10">
      <c r="A136" s="94">
        <v>27</v>
      </c>
      <c r="B136" t="s">
        <v>243</v>
      </c>
      <c r="C136" s="94">
        <v>2014</v>
      </c>
      <c r="D136" s="1">
        <v>16324</v>
      </c>
      <c r="E136" s="1">
        <v>4339220</v>
      </c>
      <c r="F136" s="1">
        <v>102942</v>
      </c>
      <c r="G136" s="1">
        <v>644298</v>
      </c>
      <c r="H136" s="1">
        <v>280927.7</v>
      </c>
      <c r="I136" s="1">
        <v>8432200</v>
      </c>
      <c r="J136" s="1">
        <v>233988</v>
      </c>
    </row>
    <row r="137" spans="1:10">
      <c r="A137" s="94">
        <v>27</v>
      </c>
      <c r="B137" t="s">
        <v>243</v>
      </c>
      <c r="C137" s="94">
        <v>2015</v>
      </c>
      <c r="D137" s="1">
        <v>16629</v>
      </c>
      <c r="E137" s="1">
        <v>4479460</v>
      </c>
      <c r="F137" s="1">
        <v>147282</v>
      </c>
      <c r="G137" s="1">
        <v>746767</v>
      </c>
      <c r="H137" s="1">
        <v>233346.5</v>
      </c>
      <c r="I137" s="1">
        <v>8512608</v>
      </c>
      <c r="J137" s="1">
        <v>250758</v>
      </c>
    </row>
    <row r="138" spans="1:10">
      <c r="A138" s="94">
        <v>28</v>
      </c>
      <c r="B138" t="s">
        <v>27</v>
      </c>
      <c r="C138" s="94">
        <v>2011</v>
      </c>
      <c r="D138" s="1">
        <v>4793</v>
      </c>
      <c r="E138" s="1">
        <v>441080</v>
      </c>
      <c r="F138" s="1">
        <v>10808</v>
      </c>
      <c r="G138" s="1">
        <v>480285</v>
      </c>
      <c r="H138" s="1">
        <v>16995.3</v>
      </c>
      <c r="I138" s="1">
        <v>2294400</v>
      </c>
      <c r="J138" s="1">
        <v>53547</v>
      </c>
    </row>
    <row r="139" spans="1:10">
      <c r="A139" s="94">
        <v>28</v>
      </c>
      <c r="B139" t="s">
        <v>27</v>
      </c>
      <c r="C139" s="94">
        <v>2012</v>
      </c>
      <c r="D139" s="1">
        <v>4549</v>
      </c>
      <c r="E139" s="1">
        <v>528420</v>
      </c>
      <c r="F139" s="1">
        <v>11075</v>
      </c>
      <c r="G139" s="1">
        <v>531498</v>
      </c>
      <c r="H139" s="1">
        <v>35723.199999999997</v>
      </c>
      <c r="I139" s="1">
        <v>2345500</v>
      </c>
      <c r="J139" s="1">
        <v>59785</v>
      </c>
    </row>
    <row r="140" spans="1:10">
      <c r="A140" s="94">
        <v>28</v>
      </c>
      <c r="B140" t="s">
        <v>27</v>
      </c>
      <c r="C140" s="94">
        <v>2013</v>
      </c>
      <c r="D140" s="1">
        <v>4972</v>
      </c>
      <c r="E140" s="1">
        <v>621640</v>
      </c>
      <c r="F140" s="1">
        <v>10988</v>
      </c>
      <c r="G140" s="1">
        <v>566489</v>
      </c>
      <c r="H140" s="1">
        <v>86418.1</v>
      </c>
      <c r="I140" s="1">
        <v>2396700</v>
      </c>
      <c r="J140" s="1">
        <v>64269</v>
      </c>
    </row>
    <row r="141" spans="1:10">
      <c r="A141" s="94">
        <v>28</v>
      </c>
      <c r="B141" t="s">
        <v>27</v>
      </c>
      <c r="C141" s="94">
        <v>2014</v>
      </c>
      <c r="D141" s="1">
        <v>4339</v>
      </c>
      <c r="E141" s="1">
        <v>670710</v>
      </c>
      <c r="F141" s="1">
        <v>10747</v>
      </c>
      <c r="G141" s="1">
        <v>600621</v>
      </c>
      <c r="H141" s="1">
        <v>161797</v>
      </c>
      <c r="I141" s="1">
        <v>2448100</v>
      </c>
      <c r="J141" s="1">
        <v>68292</v>
      </c>
    </row>
    <row r="142" spans="1:10">
      <c r="A142" s="94">
        <v>28</v>
      </c>
      <c r="B142" t="s">
        <v>27</v>
      </c>
      <c r="C142" s="94">
        <v>2015</v>
      </c>
      <c r="D142" s="1">
        <v>4610</v>
      </c>
      <c r="E142" s="1">
        <v>703590</v>
      </c>
      <c r="F142" s="1">
        <v>14153</v>
      </c>
      <c r="G142" s="1">
        <v>673488</v>
      </c>
      <c r="H142" s="1">
        <v>145009.5</v>
      </c>
      <c r="I142" s="1">
        <v>2495248</v>
      </c>
      <c r="J142" s="1">
        <v>72991</v>
      </c>
    </row>
    <row r="143" spans="1:10">
      <c r="A143" s="94">
        <v>29</v>
      </c>
      <c r="B143" t="s">
        <v>28</v>
      </c>
      <c r="C143" s="94">
        <v>2011</v>
      </c>
      <c r="D143" s="1">
        <v>2420</v>
      </c>
      <c r="E143" s="1">
        <v>236520</v>
      </c>
      <c r="F143" s="1">
        <v>9600</v>
      </c>
      <c r="G143" s="1">
        <v>516247</v>
      </c>
      <c r="H143" s="1">
        <v>12543.8</v>
      </c>
      <c r="I143" s="1">
        <v>1062600</v>
      </c>
      <c r="J143" s="1">
        <v>16669</v>
      </c>
    </row>
    <row r="144" spans="1:10">
      <c r="A144" s="94">
        <v>29</v>
      </c>
      <c r="B144" t="s">
        <v>28</v>
      </c>
      <c r="C144" s="94">
        <v>2012</v>
      </c>
      <c r="D144" s="1">
        <v>2527</v>
      </c>
      <c r="E144" s="1">
        <v>293130</v>
      </c>
      <c r="F144" s="1">
        <v>11297</v>
      </c>
      <c r="G144" s="1">
        <v>542220</v>
      </c>
      <c r="H144" s="1">
        <v>35314.600000000006</v>
      </c>
      <c r="I144" s="1">
        <v>1080300</v>
      </c>
      <c r="J144" s="1">
        <v>17987</v>
      </c>
    </row>
    <row r="145" spans="1:10">
      <c r="A145" s="94">
        <v>29</v>
      </c>
      <c r="B145" t="s">
        <v>28</v>
      </c>
      <c r="C145" s="94">
        <v>2013</v>
      </c>
      <c r="D145" s="1">
        <v>2596</v>
      </c>
      <c r="E145" s="1">
        <v>328400</v>
      </c>
      <c r="F145" s="1">
        <v>10129</v>
      </c>
      <c r="G145" s="1">
        <v>580271</v>
      </c>
      <c r="H145" s="1">
        <v>25701.4</v>
      </c>
      <c r="I145" s="1">
        <v>1098000</v>
      </c>
      <c r="J145" s="1">
        <v>19368</v>
      </c>
    </row>
    <row r="146" spans="1:10">
      <c r="A146" s="94">
        <v>29</v>
      </c>
      <c r="B146" t="s">
        <v>28</v>
      </c>
      <c r="C146" s="94">
        <v>2014</v>
      </c>
      <c r="D146" s="1">
        <v>2857</v>
      </c>
      <c r="E146" s="1">
        <v>366080</v>
      </c>
      <c r="F146" s="1">
        <v>11715</v>
      </c>
      <c r="G146" s="1">
        <v>644011</v>
      </c>
      <c r="H146" s="1">
        <v>4094.4</v>
      </c>
      <c r="I146" s="1">
        <v>1115600</v>
      </c>
      <c r="J146" s="1">
        <v>20776</v>
      </c>
    </row>
    <row r="147" spans="1:10">
      <c r="A147" s="94">
        <v>29</v>
      </c>
      <c r="B147" t="s">
        <v>28</v>
      </c>
      <c r="C147" s="94">
        <v>2015</v>
      </c>
      <c r="D147" s="1">
        <v>2668</v>
      </c>
      <c r="E147" s="1">
        <v>398820</v>
      </c>
      <c r="F147" s="1">
        <v>14321</v>
      </c>
      <c r="G147" s="1">
        <v>667401</v>
      </c>
      <c r="H147" s="1">
        <v>6921.2999999999993</v>
      </c>
      <c r="I147" s="1">
        <v>1131670</v>
      </c>
      <c r="J147" s="1">
        <v>22069</v>
      </c>
    </row>
    <row r="148" spans="1:10">
      <c r="A148" s="94">
        <v>30</v>
      </c>
      <c r="B148" t="s">
        <v>29</v>
      </c>
      <c r="C148" s="94">
        <v>2011</v>
      </c>
      <c r="D148" s="1">
        <v>2836</v>
      </c>
      <c r="E148" s="1">
        <v>151520</v>
      </c>
      <c r="F148" s="1">
        <v>4578</v>
      </c>
      <c r="G148" s="1">
        <v>381790</v>
      </c>
      <c r="H148" s="1">
        <v>5616.6</v>
      </c>
      <c r="I148" s="1">
        <v>1187500</v>
      </c>
      <c r="J148" s="1">
        <v>19028</v>
      </c>
    </row>
    <row r="149" spans="1:10">
      <c r="A149" s="94">
        <v>30</v>
      </c>
      <c r="B149" t="s">
        <v>29</v>
      </c>
      <c r="C149" s="94">
        <v>2012</v>
      </c>
      <c r="D149" s="1">
        <v>2872</v>
      </c>
      <c r="E149" s="1">
        <v>177630</v>
      </c>
      <c r="F149" s="1">
        <v>5356</v>
      </c>
      <c r="G149" s="1">
        <v>416912</v>
      </c>
      <c r="H149" s="1">
        <v>228.5</v>
      </c>
      <c r="I149" s="1">
        <v>1210700</v>
      </c>
      <c r="J149" s="1">
        <v>20787</v>
      </c>
    </row>
    <row r="150" spans="1:10">
      <c r="A150" s="94">
        <v>30</v>
      </c>
      <c r="B150" t="s">
        <v>29</v>
      </c>
      <c r="C150" s="94">
        <v>2013</v>
      </c>
      <c r="D150" s="1">
        <v>2918</v>
      </c>
      <c r="E150" s="1">
        <v>207590</v>
      </c>
      <c r="F150" s="1">
        <v>5250</v>
      </c>
      <c r="G150" s="1">
        <v>476458</v>
      </c>
      <c r="H150" s="1">
        <v>2518.6</v>
      </c>
      <c r="I150" s="1">
        <v>1234300</v>
      </c>
      <c r="J150" s="1">
        <v>22227</v>
      </c>
    </row>
    <row r="151" spans="1:10">
      <c r="A151" s="94">
        <v>30</v>
      </c>
      <c r="B151" t="s">
        <v>29</v>
      </c>
      <c r="C151" s="94">
        <v>2014</v>
      </c>
      <c r="D151" s="1">
        <v>3232</v>
      </c>
      <c r="E151" s="1">
        <v>258029.99999999997</v>
      </c>
      <c r="F151" s="1">
        <v>5610</v>
      </c>
      <c r="G151" s="1">
        <v>518724</v>
      </c>
      <c r="H151" s="1">
        <v>16232.2</v>
      </c>
      <c r="I151" s="1">
        <v>1258100</v>
      </c>
      <c r="J151" s="1">
        <v>24196</v>
      </c>
    </row>
    <row r="152" spans="1:10">
      <c r="A152" s="94">
        <v>30</v>
      </c>
      <c r="B152" t="s">
        <v>29</v>
      </c>
      <c r="C152" s="94">
        <v>2015</v>
      </c>
      <c r="D152" s="1">
        <v>3542</v>
      </c>
      <c r="E152" s="1">
        <v>258700</v>
      </c>
      <c r="F152" s="1">
        <v>6160</v>
      </c>
      <c r="G152" s="1">
        <v>615491</v>
      </c>
      <c r="H152" s="1">
        <v>2026.6</v>
      </c>
      <c r="I152" s="1">
        <v>1279994</v>
      </c>
      <c r="J152" s="1">
        <v>25984</v>
      </c>
    </row>
    <row r="153" spans="1:10">
      <c r="A153" s="94">
        <v>31</v>
      </c>
      <c r="B153" t="s">
        <v>30</v>
      </c>
      <c r="C153" s="94">
        <v>2011</v>
      </c>
      <c r="D153" s="1">
        <v>3591</v>
      </c>
      <c r="E153" s="1">
        <v>336690</v>
      </c>
      <c r="F153" s="1">
        <v>7319</v>
      </c>
      <c r="G153" s="1">
        <v>564711</v>
      </c>
      <c r="H153" s="1">
        <v>11695.6</v>
      </c>
      <c r="I153" s="1">
        <v>1570700</v>
      </c>
      <c r="J153" s="1">
        <v>19597</v>
      </c>
    </row>
    <row r="154" spans="1:10">
      <c r="A154" s="94">
        <v>31</v>
      </c>
      <c r="B154" t="s">
        <v>30</v>
      </c>
      <c r="C154" s="94">
        <v>2012</v>
      </c>
      <c r="D154" s="1">
        <v>3705</v>
      </c>
      <c r="E154" s="1">
        <v>397460</v>
      </c>
      <c r="F154" s="1">
        <v>7114</v>
      </c>
      <c r="G154" s="1">
        <v>597163</v>
      </c>
      <c r="H154" s="1">
        <v>8518.0999999999985</v>
      </c>
      <c r="I154" s="1">
        <v>1599500</v>
      </c>
      <c r="J154" s="1">
        <v>21000</v>
      </c>
    </row>
    <row r="155" spans="1:10">
      <c r="A155" s="94">
        <v>31</v>
      </c>
      <c r="B155" t="s">
        <v>30</v>
      </c>
      <c r="C155" s="94">
        <v>2013</v>
      </c>
      <c r="D155" s="1">
        <v>3787</v>
      </c>
      <c r="E155" s="1">
        <v>469960</v>
      </c>
      <c r="F155" s="1">
        <v>7209</v>
      </c>
      <c r="G155" s="1">
        <v>649515</v>
      </c>
      <c r="H155" s="1">
        <v>52762.400000000009</v>
      </c>
      <c r="I155" s="1">
        <v>1628400</v>
      </c>
      <c r="J155" s="1">
        <v>22101</v>
      </c>
    </row>
    <row r="156" spans="1:10">
      <c r="A156" s="94">
        <v>31</v>
      </c>
      <c r="B156" t="s">
        <v>30</v>
      </c>
      <c r="C156" s="94">
        <v>2014</v>
      </c>
      <c r="D156" s="1">
        <v>4002</v>
      </c>
      <c r="E156" s="1">
        <v>480080</v>
      </c>
      <c r="F156" s="1">
        <v>6859</v>
      </c>
      <c r="G156" s="1">
        <v>748665</v>
      </c>
      <c r="H156" s="1">
        <v>13103.6</v>
      </c>
      <c r="I156" s="1">
        <v>1657400</v>
      </c>
      <c r="J156" s="1">
        <v>23568</v>
      </c>
    </row>
    <row r="157" spans="1:10">
      <c r="A157" s="94">
        <v>31</v>
      </c>
      <c r="B157" t="s">
        <v>30</v>
      </c>
      <c r="C157" s="94">
        <v>2015</v>
      </c>
      <c r="D157" s="1">
        <v>1583</v>
      </c>
      <c r="E157" s="1">
        <v>509510</v>
      </c>
      <c r="F157" s="1">
        <v>12368</v>
      </c>
      <c r="G157" s="1">
        <v>794355</v>
      </c>
      <c r="H157" s="1">
        <v>82390.900000000009</v>
      </c>
      <c r="I157" s="1">
        <v>1683856</v>
      </c>
      <c r="J157" s="1">
        <v>24859</v>
      </c>
    </row>
    <row r="158" spans="1:10">
      <c r="A158" s="94">
        <v>32</v>
      </c>
      <c r="B158" t="s">
        <v>31</v>
      </c>
      <c r="C158" s="94">
        <v>2011</v>
      </c>
      <c r="D158" s="1">
        <v>1383</v>
      </c>
      <c r="E158" s="1">
        <v>204670</v>
      </c>
      <c r="F158" s="1">
        <v>9551</v>
      </c>
      <c r="G158" s="1">
        <v>529906</v>
      </c>
      <c r="H158" s="1">
        <v>129843.79999999999</v>
      </c>
      <c r="I158" s="1">
        <v>1067200</v>
      </c>
      <c r="J158" s="1">
        <v>16002</v>
      </c>
    </row>
    <row r="159" spans="1:10">
      <c r="A159" s="94">
        <v>32</v>
      </c>
      <c r="B159" t="s">
        <v>31</v>
      </c>
      <c r="C159" s="94">
        <v>2012</v>
      </c>
      <c r="D159" s="1">
        <v>1423</v>
      </c>
      <c r="E159" s="1">
        <v>235880</v>
      </c>
      <c r="F159" s="1">
        <v>10303</v>
      </c>
      <c r="G159" s="1">
        <v>562421</v>
      </c>
      <c r="H159" s="1">
        <v>90253.7</v>
      </c>
      <c r="I159" s="1">
        <v>1091100</v>
      </c>
      <c r="J159" s="1">
        <v>17120</v>
      </c>
    </row>
    <row r="160" spans="1:10">
      <c r="A160" s="94">
        <v>32</v>
      </c>
      <c r="B160" t="s">
        <v>31</v>
      </c>
      <c r="C160" s="94">
        <v>2013</v>
      </c>
      <c r="D160" s="1">
        <v>1428</v>
      </c>
      <c r="E160" s="1">
        <v>259100.00000000003</v>
      </c>
      <c r="F160" s="1">
        <v>4784</v>
      </c>
      <c r="G160" s="1">
        <v>608016</v>
      </c>
      <c r="H160" s="1">
        <v>268466.50000000006</v>
      </c>
      <c r="I160" s="1">
        <v>1114900</v>
      </c>
      <c r="J160" s="1">
        <v>18209</v>
      </c>
    </row>
    <row r="161" spans="1:10">
      <c r="A161" s="94">
        <v>32</v>
      </c>
      <c r="B161" t="s">
        <v>31</v>
      </c>
      <c r="C161" s="94">
        <v>2014</v>
      </c>
      <c r="D161" s="1">
        <v>2025</v>
      </c>
      <c r="E161" s="1">
        <v>309370</v>
      </c>
      <c r="F161" s="1">
        <v>6019</v>
      </c>
      <c r="G161" s="1">
        <v>702390</v>
      </c>
      <c r="H161" s="1">
        <v>98711.5</v>
      </c>
      <c r="I161" s="1">
        <v>1138700</v>
      </c>
      <c r="J161" s="1">
        <v>19209</v>
      </c>
    </row>
    <row r="162" spans="1:10">
      <c r="A162" s="94">
        <v>32</v>
      </c>
      <c r="B162" t="s">
        <v>31</v>
      </c>
      <c r="C162" s="94">
        <v>2015</v>
      </c>
      <c r="D162" s="1">
        <v>2708</v>
      </c>
      <c r="E162" s="1">
        <v>329440</v>
      </c>
      <c r="F162" s="1">
        <v>15811</v>
      </c>
      <c r="G162" s="1">
        <v>789896</v>
      </c>
      <c r="H162" s="1">
        <v>203827.9</v>
      </c>
      <c r="I162" s="1">
        <v>1160275</v>
      </c>
      <c r="J162" s="1">
        <v>20381</v>
      </c>
    </row>
    <row r="163" spans="1:10">
      <c r="A163" s="94">
        <v>33</v>
      </c>
      <c r="B163" t="s">
        <v>32</v>
      </c>
      <c r="C163" s="94">
        <v>2011</v>
      </c>
      <c r="D163" s="1">
        <v>3167</v>
      </c>
      <c r="E163" s="1">
        <v>305080</v>
      </c>
      <c r="F163" s="1">
        <v>3940</v>
      </c>
      <c r="G163" s="1">
        <v>750381</v>
      </c>
      <c r="H163" s="1">
        <v>33087</v>
      </c>
      <c r="I163" s="1">
        <v>786000</v>
      </c>
      <c r="J163" s="1">
        <v>42867</v>
      </c>
    </row>
    <row r="164" spans="1:10">
      <c r="A164" s="94">
        <v>33</v>
      </c>
      <c r="B164" t="s">
        <v>32</v>
      </c>
      <c r="C164" s="94">
        <v>2012</v>
      </c>
      <c r="D164" s="1">
        <v>3231</v>
      </c>
      <c r="E164" s="1">
        <v>346650</v>
      </c>
      <c r="F164" s="1">
        <v>3550</v>
      </c>
      <c r="G164" s="1">
        <v>700639</v>
      </c>
      <c r="H164" s="1">
        <v>32035.100000000002</v>
      </c>
      <c r="I164" s="1">
        <v>807000</v>
      </c>
      <c r="J164" s="1">
        <v>44423</v>
      </c>
    </row>
    <row r="165" spans="1:10">
      <c r="A165" s="94">
        <v>33</v>
      </c>
      <c r="B165" t="s">
        <v>32</v>
      </c>
      <c r="C165" s="94">
        <v>2013</v>
      </c>
      <c r="D165" s="1">
        <v>3252</v>
      </c>
      <c r="E165" s="1">
        <v>383990</v>
      </c>
      <c r="F165" s="1">
        <v>3923</v>
      </c>
      <c r="G165" s="1">
        <v>806825</v>
      </c>
      <c r="H165" s="1">
        <v>54156.399999999994</v>
      </c>
      <c r="I165" s="1">
        <v>828300</v>
      </c>
      <c r="J165" s="1">
        <v>48079</v>
      </c>
    </row>
    <row r="166" spans="1:10">
      <c r="A166" s="94">
        <v>33</v>
      </c>
      <c r="B166" t="s">
        <v>32</v>
      </c>
      <c r="C166" s="94">
        <v>2014</v>
      </c>
      <c r="D166" s="1">
        <v>3512</v>
      </c>
      <c r="E166" s="1">
        <v>430630</v>
      </c>
      <c r="F166" s="1">
        <v>3912</v>
      </c>
      <c r="G166" s="1">
        <v>902298</v>
      </c>
      <c r="H166" s="1">
        <v>153347.90000000002</v>
      </c>
      <c r="I166" s="1">
        <v>849800</v>
      </c>
      <c r="J166" s="1">
        <v>50544</v>
      </c>
    </row>
    <row r="167" spans="1:10">
      <c r="A167" s="94">
        <v>33</v>
      </c>
      <c r="B167" t="s">
        <v>32</v>
      </c>
      <c r="C167" s="94">
        <v>2015</v>
      </c>
      <c r="D167" s="1">
        <v>3895</v>
      </c>
      <c r="E167" s="1">
        <v>455580</v>
      </c>
      <c r="F167" s="1">
        <v>6276</v>
      </c>
      <c r="G167" s="1">
        <v>1030232</v>
      </c>
      <c r="H167" s="1">
        <v>258607.5</v>
      </c>
      <c r="I167" s="1">
        <v>868819</v>
      </c>
      <c r="J167" s="1">
        <v>52907</v>
      </c>
    </row>
    <row r="168" spans="1:10">
      <c r="A168" s="94">
        <v>34</v>
      </c>
      <c r="B168" t="s">
        <v>33</v>
      </c>
      <c r="C168" s="94">
        <v>2011</v>
      </c>
      <c r="D168" s="1">
        <v>5091</v>
      </c>
      <c r="E168" s="1">
        <v>522799.99999999994</v>
      </c>
      <c r="F168" s="1">
        <v>12467</v>
      </c>
      <c r="G168" s="1">
        <v>556491</v>
      </c>
      <c r="H168" s="1">
        <v>1312049.6000000001</v>
      </c>
      <c r="I168" s="1">
        <v>2915300</v>
      </c>
      <c r="J168" s="1">
        <v>106067</v>
      </c>
    </row>
    <row r="169" spans="1:10">
      <c r="A169" s="94">
        <v>34</v>
      </c>
      <c r="B169" t="s">
        <v>33</v>
      </c>
      <c r="C169" s="94">
        <v>2012</v>
      </c>
      <c r="D169" s="1">
        <v>5149</v>
      </c>
      <c r="E169" s="1">
        <v>600670</v>
      </c>
      <c r="F169" s="1">
        <v>13927</v>
      </c>
      <c r="G169" s="1">
        <v>602751</v>
      </c>
      <c r="H169" s="1">
        <v>1202432.6000000001</v>
      </c>
      <c r="I169" s="1">
        <v>2973800</v>
      </c>
      <c r="J169" s="1">
        <v>107891</v>
      </c>
    </row>
    <row r="170" spans="1:10">
      <c r="A170" s="94">
        <v>34</v>
      </c>
      <c r="B170" t="s">
        <v>33</v>
      </c>
      <c r="C170" s="94">
        <v>2013</v>
      </c>
      <c r="D170" s="1">
        <v>5272</v>
      </c>
      <c r="E170" s="1">
        <v>713260</v>
      </c>
      <c r="F170" s="1">
        <v>14025</v>
      </c>
      <c r="G170" s="1">
        <v>675911</v>
      </c>
      <c r="H170" s="1">
        <v>2359999.7000000002</v>
      </c>
      <c r="I170" s="1">
        <v>3032500</v>
      </c>
      <c r="J170" s="1">
        <v>117119</v>
      </c>
    </row>
    <row r="171" spans="1:10">
      <c r="A171" s="94">
        <v>34</v>
      </c>
      <c r="B171" t="s">
        <v>33</v>
      </c>
      <c r="C171" s="94">
        <v>2014</v>
      </c>
      <c r="D171" s="1">
        <v>5461</v>
      </c>
      <c r="E171" s="1">
        <v>724780</v>
      </c>
      <c r="F171" s="1">
        <v>24714</v>
      </c>
      <c r="G171" s="1">
        <v>700025</v>
      </c>
      <c r="H171" s="1">
        <v>1260603.4999999998</v>
      </c>
      <c r="I171" s="1">
        <v>3091000</v>
      </c>
      <c r="J171" s="1">
        <v>121391</v>
      </c>
    </row>
    <row r="172" spans="1:10">
      <c r="A172" s="94">
        <v>34</v>
      </c>
      <c r="B172" t="s">
        <v>33</v>
      </c>
      <c r="C172" s="94">
        <v>2015</v>
      </c>
      <c r="D172" s="1">
        <v>8454</v>
      </c>
      <c r="E172" s="1">
        <v>763320</v>
      </c>
      <c r="F172" s="1">
        <v>15864</v>
      </c>
      <c r="G172" s="1">
        <v>829753</v>
      </c>
      <c r="H172" s="1">
        <v>897048.60000000009</v>
      </c>
      <c r="I172" s="1">
        <v>3143088</v>
      </c>
      <c r="J172" s="1">
        <v>130460</v>
      </c>
    </row>
  </sheetData>
  <mergeCells count="2">
    <mergeCell ref="D1:F1"/>
    <mergeCell ref="G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73"/>
  <sheetViews>
    <sheetView workbookViewId="0">
      <selection activeCell="P149" sqref="P149"/>
    </sheetView>
  </sheetViews>
  <sheetFormatPr defaultRowHeight="15"/>
  <cols>
    <col min="1" max="1" width="9.140625" style="99"/>
    <col min="2" max="2" width="25.5703125" bestFit="1" customWidth="1"/>
    <col min="3" max="3" width="9.140625" style="99"/>
    <col min="4" max="4" width="13.85546875" bestFit="1" customWidth="1"/>
    <col min="5" max="5" width="23.42578125" bestFit="1" customWidth="1"/>
    <col min="6" max="6" width="13.28515625" bestFit="1" customWidth="1"/>
    <col min="7" max="7" width="22.85546875" bestFit="1" customWidth="1"/>
    <col min="8" max="8" width="15.7109375" bestFit="1" customWidth="1"/>
    <col min="9" max="9" width="22.28515625" bestFit="1" customWidth="1"/>
    <col min="10" max="10" width="6.5703125" bestFit="1" customWidth="1"/>
    <col min="11" max="11" width="12.5703125" bestFit="1" customWidth="1"/>
    <col min="12" max="12" width="10.140625" bestFit="1" customWidth="1"/>
    <col min="13" max="13" width="12.7109375" bestFit="1" customWidth="1"/>
    <col min="14" max="14" width="7.5703125" bestFit="1" customWidth="1"/>
    <col min="15" max="15" width="14.42578125" bestFit="1" customWidth="1"/>
    <col min="16" max="16" width="13.7109375" bestFit="1" customWidth="1"/>
    <col min="17" max="17" width="13.5703125" bestFit="1" customWidth="1"/>
    <col min="18" max="18" width="20.140625" bestFit="1" customWidth="1"/>
    <col min="19" max="19" width="10.140625" bestFit="1" customWidth="1"/>
    <col min="20" max="20" width="13.28515625" bestFit="1" customWidth="1"/>
    <col min="21" max="21" width="18.28515625" bestFit="1" customWidth="1"/>
    <col min="22" max="22" width="13.28515625" bestFit="1" customWidth="1"/>
    <col min="23" max="23" width="19.7109375" bestFit="1" customWidth="1"/>
  </cols>
  <sheetData>
    <row r="1" spans="1:23">
      <c r="A1" s="119"/>
      <c r="C1" s="119"/>
      <c r="D1" s="119" t="s">
        <v>46</v>
      </c>
      <c r="E1" s="119" t="s">
        <v>986</v>
      </c>
      <c r="F1" s="119" t="s">
        <v>46</v>
      </c>
      <c r="G1" s="119" t="s">
        <v>986</v>
      </c>
      <c r="H1" s="119" t="s">
        <v>46</v>
      </c>
      <c r="I1" s="119" t="s">
        <v>986</v>
      </c>
      <c r="J1" s="119" t="s">
        <v>46</v>
      </c>
      <c r="K1" s="119" t="s">
        <v>986</v>
      </c>
      <c r="L1" s="119" t="s">
        <v>38</v>
      </c>
      <c r="M1" s="119" t="s">
        <v>991</v>
      </c>
      <c r="N1" s="119" t="s">
        <v>983</v>
      </c>
      <c r="O1" s="119" t="s">
        <v>997</v>
      </c>
      <c r="P1" s="119" t="s">
        <v>989</v>
      </c>
      <c r="Q1" s="119" t="s">
        <v>994</v>
      </c>
      <c r="R1" s="119" t="s">
        <v>992</v>
      </c>
      <c r="S1" s="119"/>
      <c r="T1" s="119" t="s">
        <v>48</v>
      </c>
      <c r="U1" s="119" t="s">
        <v>995</v>
      </c>
      <c r="V1" s="119" t="s">
        <v>48</v>
      </c>
      <c r="W1" s="119" t="s">
        <v>995</v>
      </c>
    </row>
    <row r="2" spans="1:23">
      <c r="D2" s="166" t="s">
        <v>974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27"/>
      <c r="P2" s="171" t="s">
        <v>975</v>
      </c>
      <c r="Q2" s="171"/>
      <c r="R2" s="171"/>
      <c r="S2" s="171"/>
      <c r="T2" s="167" t="s">
        <v>976</v>
      </c>
      <c r="U2" s="167"/>
      <c r="V2" s="167"/>
      <c r="W2" s="167"/>
    </row>
    <row r="3" spans="1:23">
      <c r="A3" s="99" t="s">
        <v>958</v>
      </c>
      <c r="B3" t="s">
        <v>959</v>
      </c>
      <c r="C3" s="118" t="s">
        <v>754</v>
      </c>
      <c r="D3" s="118" t="s">
        <v>39</v>
      </c>
      <c r="E3" s="118" t="s">
        <v>984</v>
      </c>
      <c r="F3" s="118" t="s">
        <v>40</v>
      </c>
      <c r="G3" s="118" t="s">
        <v>985</v>
      </c>
      <c r="H3" s="118" t="s">
        <v>41</v>
      </c>
      <c r="I3" s="118" t="s">
        <v>987</v>
      </c>
      <c r="J3" s="118" t="s">
        <v>967</v>
      </c>
      <c r="K3" s="118" t="s">
        <v>988</v>
      </c>
      <c r="L3" s="118" t="s">
        <v>968</v>
      </c>
      <c r="M3" s="118" t="s">
        <v>990</v>
      </c>
      <c r="N3" s="118" t="s">
        <v>969</v>
      </c>
      <c r="O3" s="118" t="s">
        <v>996</v>
      </c>
      <c r="P3" s="118" t="s">
        <v>970</v>
      </c>
      <c r="Q3" s="118" t="s">
        <v>971</v>
      </c>
      <c r="R3" s="118" t="s">
        <v>993</v>
      </c>
      <c r="S3" s="118" t="s">
        <v>972</v>
      </c>
      <c r="T3" s="118" t="s">
        <v>973</v>
      </c>
      <c r="U3" s="118" t="s">
        <v>981</v>
      </c>
      <c r="V3" s="118" t="s">
        <v>979</v>
      </c>
      <c r="W3" s="118" t="s">
        <v>982</v>
      </c>
    </row>
    <row r="4" spans="1:23">
      <c r="A4" s="99">
        <v>1</v>
      </c>
      <c r="B4" t="s">
        <v>0</v>
      </c>
      <c r="C4" s="99">
        <v>2011</v>
      </c>
      <c r="D4" s="1">
        <v>754</v>
      </c>
      <c r="E4" s="133">
        <f>D4/S4</f>
        <v>1.6323879627625027E-4</v>
      </c>
      <c r="F4" s="1">
        <v>862</v>
      </c>
      <c r="G4" s="134">
        <f>F4/S4</f>
        <v>1.8662048062351158E-4</v>
      </c>
      <c r="H4" s="1">
        <v>7072</v>
      </c>
      <c r="I4" s="134">
        <f>H4/S4</f>
        <v>1.5310673305910371E-3</v>
      </c>
      <c r="J4" s="1">
        <v>8688</v>
      </c>
      <c r="K4" s="134">
        <f>J4/S4</f>
        <v>1.880926607490799E-3</v>
      </c>
      <c r="L4" s="1">
        <v>1579770</v>
      </c>
      <c r="M4" s="135">
        <f>L4/S4</f>
        <v>0.34201558778956487</v>
      </c>
      <c r="N4" s="1">
        <v>27222</v>
      </c>
      <c r="O4" s="135">
        <f>N4/S4</f>
        <v>5.8934834379735877E-3</v>
      </c>
      <c r="P4" s="1">
        <v>554055</v>
      </c>
      <c r="Q4" s="1">
        <v>22455.5</v>
      </c>
      <c r="R4" s="135">
        <f>Q4/S4</f>
        <v>4.8615501190733927E-3</v>
      </c>
      <c r="S4" s="1">
        <v>4619000</v>
      </c>
      <c r="T4" s="1">
        <v>104874</v>
      </c>
      <c r="U4" s="132">
        <v>22704.799999999999</v>
      </c>
      <c r="V4" s="1">
        <v>114552</v>
      </c>
      <c r="W4" s="1">
        <v>23428630</v>
      </c>
    </row>
    <row r="5" spans="1:23">
      <c r="A5" s="99">
        <v>1</v>
      </c>
      <c r="B5" t="s">
        <v>0</v>
      </c>
      <c r="C5" s="99">
        <v>2012</v>
      </c>
      <c r="D5" s="1">
        <v>1315</v>
      </c>
      <c r="E5" s="133">
        <f t="shared" ref="E5:E68" si="0">D5/S5</f>
        <v>2.788912218192615E-4</v>
      </c>
      <c r="F5" s="1">
        <v>862</v>
      </c>
      <c r="G5" s="134">
        <f t="shared" ref="G5:G68" si="1">F5/S5</f>
        <v>1.8281690738266421E-4</v>
      </c>
      <c r="H5" s="1">
        <v>7146</v>
      </c>
      <c r="I5" s="134">
        <f t="shared" ref="I5:I68" si="2">H5/S5</f>
        <v>1.5155564038938729E-3</v>
      </c>
      <c r="J5" s="1">
        <v>9323</v>
      </c>
      <c r="K5" s="134">
        <f t="shared" ref="K5:K68" si="3">J5/S5</f>
        <v>1.9772645330957987E-3</v>
      </c>
      <c r="L5" s="1">
        <v>1755060</v>
      </c>
      <c r="M5" s="135">
        <f t="shared" ref="M5:M68" si="4">L5/S5</f>
        <v>0.37222116179932557</v>
      </c>
      <c r="N5" s="1">
        <v>18456</v>
      </c>
      <c r="O5" s="135">
        <f t="shared" ref="O5:O68" si="5">N5/S5</f>
        <v>3.9142329961188525E-3</v>
      </c>
      <c r="P5" s="1">
        <v>584100</v>
      </c>
      <c r="Q5" s="1">
        <v>172272.80000000002</v>
      </c>
      <c r="R5" s="135">
        <f t="shared" ref="R5:R68" si="6">Q5/S5</f>
        <v>3.6536404318042039E-2</v>
      </c>
      <c r="S5" s="1">
        <v>4715100</v>
      </c>
      <c r="T5" s="1">
        <v>108915</v>
      </c>
      <c r="U5" s="131">
        <v>23099.13</v>
      </c>
      <c r="V5" s="1">
        <v>108218</v>
      </c>
      <c r="W5" s="1">
        <v>24294690</v>
      </c>
    </row>
    <row r="6" spans="1:23">
      <c r="A6" s="99">
        <v>1</v>
      </c>
      <c r="B6" t="s">
        <v>0</v>
      </c>
      <c r="C6" s="99">
        <v>2013</v>
      </c>
      <c r="D6" s="1">
        <v>1316</v>
      </c>
      <c r="E6" s="133">
        <f t="shared" si="0"/>
        <v>2.7353411901644115E-4</v>
      </c>
      <c r="F6" s="1">
        <v>888</v>
      </c>
      <c r="G6" s="134">
        <f t="shared" si="1"/>
        <v>1.8457317453389037E-4</v>
      </c>
      <c r="H6" s="1">
        <v>7311</v>
      </c>
      <c r="I6" s="134">
        <f t="shared" si="2"/>
        <v>1.5196108997942259E-3</v>
      </c>
      <c r="J6" s="1">
        <v>9515</v>
      </c>
      <c r="K6" s="134">
        <f t="shared" si="3"/>
        <v>1.9777181933445572E-3</v>
      </c>
      <c r="L6" s="1">
        <v>1815040</v>
      </c>
      <c r="M6" s="135">
        <f t="shared" si="4"/>
        <v>0.37726091746170315</v>
      </c>
      <c r="N6" s="1">
        <v>18752</v>
      </c>
      <c r="O6" s="135">
        <f t="shared" si="5"/>
        <v>3.8976533433102618E-3</v>
      </c>
      <c r="P6" s="1">
        <v>627381</v>
      </c>
      <c r="Q6" s="1">
        <v>94167.099999999977</v>
      </c>
      <c r="R6" s="135">
        <f t="shared" si="6"/>
        <v>1.9572883540146739E-2</v>
      </c>
      <c r="S6" s="1">
        <v>4811100</v>
      </c>
      <c r="T6" s="1">
        <v>111756</v>
      </c>
      <c r="U6" s="131">
        <v>23228.59</v>
      </c>
      <c r="V6" s="1">
        <v>121331</v>
      </c>
      <c r="W6" s="1">
        <v>25218830</v>
      </c>
    </row>
    <row r="7" spans="1:23">
      <c r="A7" s="99">
        <v>1</v>
      </c>
      <c r="B7" t="s">
        <v>0</v>
      </c>
      <c r="C7" s="99">
        <v>2014</v>
      </c>
      <c r="D7" s="1">
        <v>1534</v>
      </c>
      <c r="E7" s="133">
        <f t="shared" si="0"/>
        <v>3.1262737425613433E-4</v>
      </c>
      <c r="F7" s="1">
        <v>888</v>
      </c>
      <c r="G7" s="134">
        <f t="shared" si="1"/>
        <v>1.8097334311567621E-4</v>
      </c>
      <c r="H7" s="1">
        <v>7339</v>
      </c>
      <c r="I7" s="134">
        <f t="shared" si="2"/>
        <v>1.4956794652319231E-3</v>
      </c>
      <c r="J7" s="1">
        <v>9761</v>
      </c>
      <c r="K7" s="134">
        <f t="shared" si="3"/>
        <v>1.9892801826037337E-3</v>
      </c>
      <c r="L7" s="1">
        <v>1965550</v>
      </c>
      <c r="M7" s="135">
        <f t="shared" si="4"/>
        <v>0.40057675063177633</v>
      </c>
      <c r="N7" s="1">
        <v>19840</v>
      </c>
      <c r="O7" s="135">
        <f t="shared" si="5"/>
        <v>4.0433683867286217E-3</v>
      </c>
      <c r="P7" s="1">
        <v>679850</v>
      </c>
      <c r="Q7" s="1">
        <v>31132.5</v>
      </c>
      <c r="R7" s="135">
        <f t="shared" si="6"/>
        <v>6.3447664465639524E-3</v>
      </c>
      <c r="S7" s="1">
        <v>4906800</v>
      </c>
      <c r="T7" s="1">
        <v>113490</v>
      </c>
      <c r="U7" s="131">
        <v>23129.040000000001</v>
      </c>
      <c r="V7" s="1">
        <v>127897</v>
      </c>
      <c r="W7" s="1">
        <v>26065080</v>
      </c>
    </row>
    <row r="8" spans="1:23">
      <c r="A8" s="99">
        <v>1</v>
      </c>
      <c r="B8" t="s">
        <v>0</v>
      </c>
      <c r="C8" s="99">
        <v>2015</v>
      </c>
      <c r="D8" s="1">
        <v>1534</v>
      </c>
      <c r="E8" s="133">
        <f t="shared" si="0"/>
        <v>3.0720643411233064E-4</v>
      </c>
      <c r="F8" s="1">
        <v>930</v>
      </c>
      <c r="G8" s="134">
        <f t="shared" si="1"/>
        <v>1.8624640399248206E-4</v>
      </c>
      <c r="H8" s="1">
        <v>7440</v>
      </c>
      <c r="I8" s="134">
        <f t="shared" si="2"/>
        <v>1.4899712319398565E-3</v>
      </c>
      <c r="J8" s="1">
        <v>9904</v>
      </c>
      <c r="K8" s="134">
        <f t="shared" si="3"/>
        <v>1.983424070044669E-3</v>
      </c>
      <c r="L8" s="1">
        <v>2119000</v>
      </c>
      <c r="M8" s="135">
        <f t="shared" si="4"/>
        <v>0.42436143017211769</v>
      </c>
      <c r="N8" s="1">
        <v>35733</v>
      </c>
      <c r="O8" s="135">
        <f t="shared" si="5"/>
        <v>7.1560674772724311E-3</v>
      </c>
      <c r="P8" s="1">
        <v>752118</v>
      </c>
      <c r="Q8" s="1">
        <v>21189.100000000002</v>
      </c>
      <c r="R8" s="135">
        <f t="shared" si="6"/>
        <v>4.2434340632657008E-3</v>
      </c>
      <c r="S8" s="1">
        <v>4993385</v>
      </c>
      <c r="T8" s="1">
        <v>112661</v>
      </c>
      <c r="U8" s="131">
        <v>22523.41</v>
      </c>
      <c r="V8" s="1">
        <v>128980</v>
      </c>
      <c r="W8" s="1">
        <v>25785950</v>
      </c>
    </row>
    <row r="9" spans="1:23">
      <c r="A9" s="99">
        <v>2</v>
      </c>
      <c r="B9" t="s">
        <v>1</v>
      </c>
      <c r="C9" s="99">
        <v>2011</v>
      </c>
      <c r="D9" s="1">
        <v>1379</v>
      </c>
      <c r="E9" s="133">
        <f t="shared" si="0"/>
        <v>1.0430454810186901E-4</v>
      </c>
      <c r="F9" s="1">
        <v>1393</v>
      </c>
      <c r="G9" s="134">
        <f t="shared" si="1"/>
        <v>1.05363477524223E-4</v>
      </c>
      <c r="H9" s="1">
        <v>12076</v>
      </c>
      <c r="I9" s="134">
        <f t="shared" si="2"/>
        <v>9.1340226459620747E-4</v>
      </c>
      <c r="J9" s="1">
        <v>14848</v>
      </c>
      <c r="K9" s="134">
        <f t="shared" si="3"/>
        <v>1.1230702902222996E-3</v>
      </c>
      <c r="L9" s="1">
        <v>7194030</v>
      </c>
      <c r="M9" s="135">
        <f t="shared" si="4"/>
        <v>0.54414071659266772</v>
      </c>
      <c r="N9" s="1">
        <v>211151</v>
      </c>
      <c r="O9" s="135">
        <f t="shared" si="5"/>
        <v>1.5971000461390678E-2</v>
      </c>
      <c r="P9" s="1">
        <v>564565</v>
      </c>
      <c r="Q9" s="1">
        <v>753701.5</v>
      </c>
      <c r="R9" s="135">
        <f t="shared" si="6"/>
        <v>5.7008335287310245E-2</v>
      </c>
      <c r="S9" s="1">
        <v>13220900</v>
      </c>
      <c r="T9" s="1">
        <v>353148</v>
      </c>
      <c r="U9" s="131">
        <v>26711.24</v>
      </c>
      <c r="V9" s="1">
        <v>417120</v>
      </c>
      <c r="W9" s="1">
        <v>28518190</v>
      </c>
    </row>
    <row r="10" spans="1:23">
      <c r="A10" s="99">
        <v>2</v>
      </c>
      <c r="B10" t="s">
        <v>1</v>
      </c>
      <c r="C10" s="99">
        <v>2012</v>
      </c>
      <c r="D10" s="1">
        <v>1240</v>
      </c>
      <c r="E10" s="133">
        <f t="shared" si="0"/>
        <v>9.2480720752972058E-5</v>
      </c>
      <c r="F10" s="1">
        <v>1394</v>
      </c>
      <c r="G10" s="134">
        <f t="shared" si="1"/>
        <v>1.0396622962067988E-4</v>
      </c>
      <c r="H10" s="1">
        <v>12328</v>
      </c>
      <c r="I10" s="134">
        <f t="shared" si="2"/>
        <v>9.194373592279351E-4</v>
      </c>
      <c r="J10" s="1">
        <v>14962</v>
      </c>
      <c r="K10" s="134">
        <f t="shared" si="3"/>
        <v>1.1158843096015871E-3</v>
      </c>
      <c r="L10" s="1">
        <v>7809320</v>
      </c>
      <c r="M10" s="135">
        <f t="shared" si="4"/>
        <v>0.5824286630569353</v>
      </c>
      <c r="N10" s="1">
        <v>233677</v>
      </c>
      <c r="O10" s="135">
        <f t="shared" si="5"/>
        <v>1.742791724467117E-2</v>
      </c>
      <c r="P10" s="1">
        <v>599060</v>
      </c>
      <c r="Q10" s="1">
        <v>645321.80000000005</v>
      </c>
      <c r="R10" s="135">
        <f t="shared" si="6"/>
        <v>4.8128891275488139E-2</v>
      </c>
      <c r="S10" s="1">
        <v>13408200</v>
      </c>
      <c r="T10" s="1">
        <v>375924</v>
      </c>
      <c r="U10" s="131">
        <v>28036.880000000001</v>
      </c>
      <c r="V10" s="1">
        <v>377037</v>
      </c>
      <c r="W10" s="1">
        <v>31109350</v>
      </c>
    </row>
    <row r="11" spans="1:23">
      <c r="A11" s="99">
        <v>2</v>
      </c>
      <c r="B11" t="s">
        <v>1</v>
      </c>
      <c r="C11" s="99">
        <v>2013</v>
      </c>
      <c r="D11" s="1">
        <v>1240</v>
      </c>
      <c r="E11" s="133">
        <f t="shared" si="0"/>
        <v>9.1241547280045327E-5</v>
      </c>
      <c r="F11" s="1">
        <v>1435</v>
      </c>
      <c r="G11" s="134">
        <f t="shared" si="1"/>
        <v>1.0559001640876214E-4</v>
      </c>
      <c r="H11" s="1">
        <v>12363</v>
      </c>
      <c r="I11" s="134">
        <f t="shared" si="2"/>
        <v>9.0969294276064551E-4</v>
      </c>
      <c r="J11" s="1">
        <v>15038</v>
      </c>
      <c r="K11" s="134">
        <f t="shared" si="3"/>
        <v>1.1065245064494529E-3</v>
      </c>
      <c r="L11" s="1">
        <v>7917240</v>
      </c>
      <c r="M11" s="135">
        <f t="shared" si="4"/>
        <v>0.58256550628021453</v>
      </c>
      <c r="N11" s="1">
        <v>232517</v>
      </c>
      <c r="O11" s="135">
        <f t="shared" si="5"/>
        <v>1.7109041007188949E-2</v>
      </c>
      <c r="P11" s="1">
        <v>656133</v>
      </c>
      <c r="Q11" s="1">
        <v>887451.89999999991</v>
      </c>
      <c r="R11" s="135">
        <f t="shared" si="6"/>
        <v>6.530039071985165E-2</v>
      </c>
      <c r="S11" s="1">
        <v>13590300</v>
      </c>
      <c r="T11" s="1">
        <v>398727</v>
      </c>
      <c r="U11" s="131">
        <v>29339.21</v>
      </c>
      <c r="V11" s="1">
        <v>469462</v>
      </c>
      <c r="W11" s="1">
        <v>34544180</v>
      </c>
    </row>
    <row r="12" spans="1:23">
      <c r="A12" s="99">
        <v>2</v>
      </c>
      <c r="B12" t="s">
        <v>1</v>
      </c>
      <c r="C12" s="99">
        <v>2014</v>
      </c>
      <c r="D12" s="1">
        <v>1450</v>
      </c>
      <c r="E12" s="133">
        <f t="shared" si="0"/>
        <v>1.0532509134227749E-4</v>
      </c>
      <c r="F12" s="1">
        <v>1590</v>
      </c>
      <c r="G12" s="134">
        <f t="shared" si="1"/>
        <v>1.1549441050635946E-4</v>
      </c>
      <c r="H12" s="1">
        <v>12367</v>
      </c>
      <c r="I12" s="134">
        <f t="shared" si="2"/>
        <v>8.9831407215858325E-4</v>
      </c>
      <c r="J12" s="1">
        <v>15407</v>
      </c>
      <c r="K12" s="134">
        <f t="shared" si="3"/>
        <v>1.1191335740072202E-3</v>
      </c>
      <c r="L12" s="1">
        <v>8271010</v>
      </c>
      <c r="M12" s="135">
        <f t="shared" si="4"/>
        <v>0.60078957499509689</v>
      </c>
      <c r="N12" s="1">
        <v>278500</v>
      </c>
      <c r="O12" s="135">
        <f t="shared" si="5"/>
        <v>2.0229681337120196E-2</v>
      </c>
      <c r="P12" s="1">
        <v>699267</v>
      </c>
      <c r="Q12" s="1">
        <v>550835.10000000009</v>
      </c>
      <c r="R12" s="135">
        <f t="shared" si="6"/>
        <v>4.0011556704850043E-2</v>
      </c>
      <c r="S12" s="1">
        <v>13766900</v>
      </c>
      <c r="T12" s="1">
        <v>419573</v>
      </c>
      <c r="U12" s="131">
        <v>30477.07</v>
      </c>
      <c r="V12" s="1">
        <v>521955</v>
      </c>
      <c r="W12" s="1">
        <v>37913900</v>
      </c>
    </row>
    <row r="13" spans="1:23">
      <c r="A13" s="99">
        <v>2</v>
      </c>
      <c r="B13" t="s">
        <v>1</v>
      </c>
      <c r="C13" s="99">
        <v>2015</v>
      </c>
      <c r="D13" s="1">
        <v>1451</v>
      </c>
      <c r="E13" s="133">
        <f t="shared" si="0"/>
        <v>1.0421408431443723E-4</v>
      </c>
      <c r="F13" s="1">
        <v>1590</v>
      </c>
      <c r="G13" s="134">
        <f t="shared" si="1"/>
        <v>1.1419737702271206E-4</v>
      </c>
      <c r="H13" s="1">
        <v>13554</v>
      </c>
      <c r="I13" s="134">
        <f t="shared" si="2"/>
        <v>9.7347877243134551E-4</v>
      </c>
      <c r="J13" s="1">
        <v>16595</v>
      </c>
      <c r="K13" s="134">
        <f t="shared" si="3"/>
        <v>1.1918902337684947E-3</v>
      </c>
      <c r="L13" s="1">
        <v>8703670</v>
      </c>
      <c r="M13" s="135">
        <f t="shared" si="4"/>
        <v>0.62511716004482287</v>
      </c>
      <c r="N13" s="1">
        <v>307813</v>
      </c>
      <c r="O13" s="135">
        <f t="shared" si="5"/>
        <v>2.2107822146850357E-2</v>
      </c>
      <c r="P13" s="1">
        <v>775189</v>
      </c>
      <c r="Q13" s="1">
        <v>1246096.2</v>
      </c>
      <c r="R13" s="135">
        <f t="shared" si="6"/>
        <v>8.9497432426395476E-2</v>
      </c>
      <c r="S13" s="1">
        <v>13923262</v>
      </c>
      <c r="T13" s="1">
        <v>440956</v>
      </c>
      <c r="U13" s="131">
        <v>31637.41</v>
      </c>
      <c r="V13" s="1">
        <v>571722</v>
      </c>
      <c r="W13" s="1">
        <v>41019540</v>
      </c>
    </row>
    <row r="14" spans="1:23">
      <c r="A14" s="99">
        <v>3</v>
      </c>
      <c r="B14" t="s">
        <v>2</v>
      </c>
      <c r="C14" s="99">
        <v>2011</v>
      </c>
      <c r="D14" s="1">
        <v>477</v>
      </c>
      <c r="E14" s="133">
        <f t="shared" si="0"/>
        <v>9.669376254282297E-5</v>
      </c>
      <c r="F14" s="1">
        <v>585</v>
      </c>
      <c r="G14" s="134">
        <f t="shared" si="1"/>
        <v>1.1858668991100931E-4</v>
      </c>
      <c r="H14" s="1">
        <v>6890</v>
      </c>
      <c r="I14" s="134">
        <f t="shared" si="2"/>
        <v>1.3966876811741095E-3</v>
      </c>
      <c r="J14" s="1">
        <v>7952</v>
      </c>
      <c r="K14" s="134">
        <f t="shared" si="3"/>
        <v>1.6119681336279419E-3</v>
      </c>
      <c r="L14" s="1">
        <v>2403100</v>
      </c>
      <c r="M14" s="135">
        <f t="shared" si="4"/>
        <v>0.48713790517119054</v>
      </c>
      <c r="N14" s="1">
        <v>47851</v>
      </c>
      <c r="O14" s="135">
        <f t="shared" si="5"/>
        <v>9.6999858101396684E-3</v>
      </c>
      <c r="P14" s="1">
        <v>640348</v>
      </c>
      <c r="Q14" s="1">
        <v>22929.5</v>
      </c>
      <c r="R14" s="135">
        <f t="shared" si="6"/>
        <v>4.6480914637854493E-3</v>
      </c>
      <c r="S14" s="1">
        <v>4933100</v>
      </c>
      <c r="T14" s="1">
        <v>111679</v>
      </c>
      <c r="U14" s="131">
        <v>22638.75</v>
      </c>
      <c r="V14" s="1">
        <v>131436</v>
      </c>
      <c r="W14" s="1">
        <v>24056680</v>
      </c>
    </row>
    <row r="15" spans="1:23">
      <c r="A15" s="99">
        <v>3</v>
      </c>
      <c r="B15" t="s">
        <v>2</v>
      </c>
      <c r="C15" s="99">
        <v>2012</v>
      </c>
      <c r="D15" s="1">
        <v>558</v>
      </c>
      <c r="E15" s="133">
        <f t="shared" si="0"/>
        <v>1.1159553617855286E-4</v>
      </c>
      <c r="F15" s="1">
        <v>585</v>
      </c>
      <c r="G15" s="134">
        <f t="shared" si="1"/>
        <v>1.1699532018719252E-4</v>
      </c>
      <c r="H15" s="1">
        <v>7108</v>
      </c>
      <c r="I15" s="134">
        <f t="shared" si="2"/>
        <v>1.4215431382744691E-3</v>
      </c>
      <c r="J15" s="1">
        <v>8251</v>
      </c>
      <c r="K15" s="134">
        <f t="shared" si="3"/>
        <v>1.6501339946402144E-3</v>
      </c>
      <c r="L15" s="1">
        <v>2649080</v>
      </c>
      <c r="M15" s="135">
        <f t="shared" si="4"/>
        <v>0.52979480820767166</v>
      </c>
      <c r="N15" s="1">
        <v>54306</v>
      </c>
      <c r="O15" s="135">
        <f t="shared" si="5"/>
        <v>1.0860765569377226E-2</v>
      </c>
      <c r="P15" s="1">
        <v>681391</v>
      </c>
      <c r="Q15" s="1">
        <v>75020.200000000012</v>
      </c>
      <c r="R15" s="135">
        <f t="shared" si="6"/>
        <v>1.5003439862405507E-2</v>
      </c>
      <c r="S15" s="1">
        <v>5000200</v>
      </c>
      <c r="T15" s="1">
        <v>118724</v>
      </c>
      <c r="U15" s="131">
        <v>23744.01</v>
      </c>
      <c r="V15" s="1">
        <v>118674</v>
      </c>
      <c r="W15" s="1">
        <v>26286160</v>
      </c>
    </row>
    <row r="16" spans="1:23">
      <c r="A16" s="99">
        <v>3</v>
      </c>
      <c r="B16" t="s">
        <v>2</v>
      </c>
      <c r="C16" s="99">
        <v>2013</v>
      </c>
      <c r="D16" s="1">
        <v>559</v>
      </c>
      <c r="E16" s="133">
        <f t="shared" si="0"/>
        <v>1.1033257672949768E-4</v>
      </c>
      <c r="F16" s="1">
        <v>601</v>
      </c>
      <c r="G16" s="134">
        <f t="shared" si="1"/>
        <v>1.1862232310273365E-4</v>
      </c>
      <c r="H16" s="1">
        <v>7204</v>
      </c>
      <c r="I16" s="134">
        <f t="shared" si="2"/>
        <v>1.4218888779236158E-3</v>
      </c>
      <c r="J16" s="1">
        <v>8364</v>
      </c>
      <c r="K16" s="134">
        <f t="shared" si="3"/>
        <v>1.6508437777558473E-3</v>
      </c>
      <c r="L16" s="1">
        <v>2712850</v>
      </c>
      <c r="M16" s="135">
        <f t="shared" si="4"/>
        <v>0.53544853449126617</v>
      </c>
      <c r="N16" s="1">
        <v>56817</v>
      </c>
      <c r="O16" s="135">
        <f t="shared" si="5"/>
        <v>1.1214250468765419E-2</v>
      </c>
      <c r="P16" s="1">
        <v>757809</v>
      </c>
      <c r="Q16" s="1">
        <v>91362.400000000009</v>
      </c>
      <c r="R16" s="135">
        <f t="shared" si="6"/>
        <v>1.8032645810717458E-2</v>
      </c>
      <c r="S16" s="1">
        <v>5066500</v>
      </c>
      <c r="T16" s="1">
        <v>125941</v>
      </c>
      <c r="U16" s="131">
        <v>24857.64</v>
      </c>
      <c r="V16" s="1">
        <v>146900</v>
      </c>
      <c r="W16" s="1">
        <v>28994480</v>
      </c>
    </row>
    <row r="17" spans="1:23">
      <c r="A17" s="99">
        <v>3</v>
      </c>
      <c r="B17" t="s">
        <v>2</v>
      </c>
      <c r="C17" s="99">
        <v>2014</v>
      </c>
      <c r="D17" s="1">
        <v>668</v>
      </c>
      <c r="E17" s="133">
        <f t="shared" si="0"/>
        <v>1.301662152419182E-4</v>
      </c>
      <c r="F17" s="1">
        <v>641</v>
      </c>
      <c r="G17" s="134">
        <f t="shared" si="1"/>
        <v>1.2490500594321792E-4</v>
      </c>
      <c r="H17" s="1">
        <v>7282</v>
      </c>
      <c r="I17" s="134">
        <f t="shared" si="2"/>
        <v>1.4189676338198329E-3</v>
      </c>
      <c r="J17" s="1">
        <v>8591</v>
      </c>
      <c r="K17" s="134">
        <f t="shared" si="3"/>
        <v>1.6740388550049688E-3</v>
      </c>
      <c r="L17" s="1">
        <v>3005260</v>
      </c>
      <c r="M17" s="135">
        <f t="shared" si="4"/>
        <v>0.58560377248192674</v>
      </c>
      <c r="N17" s="1">
        <v>60122</v>
      </c>
      <c r="O17" s="135">
        <f t="shared" si="5"/>
        <v>1.1715349090979949E-2</v>
      </c>
      <c r="P17" s="1">
        <v>812980</v>
      </c>
      <c r="Q17" s="1">
        <v>112109.49999999999</v>
      </c>
      <c r="R17" s="135">
        <f t="shared" si="6"/>
        <v>2.1845612736023694E-2</v>
      </c>
      <c r="S17" s="1">
        <v>5131900</v>
      </c>
      <c r="T17" s="1">
        <v>133341</v>
      </c>
      <c r="U17" s="131">
        <v>25982.83</v>
      </c>
      <c r="V17" s="1">
        <v>164944</v>
      </c>
      <c r="W17" s="1">
        <v>32141090</v>
      </c>
    </row>
    <row r="18" spans="1:23">
      <c r="A18" s="99">
        <v>3</v>
      </c>
      <c r="B18" t="s">
        <v>2</v>
      </c>
      <c r="C18" s="99">
        <v>2015</v>
      </c>
      <c r="D18" s="1">
        <v>668</v>
      </c>
      <c r="E18" s="133">
        <f t="shared" si="0"/>
        <v>1.286947481946612E-4</v>
      </c>
      <c r="F18" s="1">
        <v>794</v>
      </c>
      <c r="G18" s="134">
        <f t="shared" si="1"/>
        <v>1.5296950608766616E-4</v>
      </c>
      <c r="H18" s="1">
        <v>7226</v>
      </c>
      <c r="I18" s="134">
        <f t="shared" si="2"/>
        <v>1.392138099482967E-3</v>
      </c>
      <c r="J18" s="1">
        <v>8688</v>
      </c>
      <c r="K18" s="134">
        <f t="shared" si="3"/>
        <v>1.6738023537652942E-3</v>
      </c>
      <c r="L18" s="1">
        <v>3063280</v>
      </c>
      <c r="M18" s="135">
        <f t="shared" si="4"/>
        <v>0.59016174887685902</v>
      </c>
      <c r="N18" s="1">
        <v>71510</v>
      </c>
      <c r="O18" s="135">
        <f t="shared" si="5"/>
        <v>1.3776888388323687E-2</v>
      </c>
      <c r="P18" s="1">
        <v>894703</v>
      </c>
      <c r="Q18" s="1">
        <v>57133.399999999994</v>
      </c>
      <c r="R18" s="135">
        <f t="shared" si="6"/>
        <v>1.100713851273182E-2</v>
      </c>
      <c r="S18" s="1">
        <v>5190577</v>
      </c>
      <c r="T18" s="1">
        <v>140705</v>
      </c>
      <c r="U18" s="131">
        <v>27077.95</v>
      </c>
      <c r="V18" s="1">
        <v>179405</v>
      </c>
      <c r="W18" s="1">
        <v>34525550</v>
      </c>
    </row>
    <row r="19" spans="1:23">
      <c r="A19" s="99">
        <v>4</v>
      </c>
      <c r="B19" t="s">
        <v>3</v>
      </c>
      <c r="C19" s="99">
        <v>2011</v>
      </c>
      <c r="D19" s="1">
        <v>598</v>
      </c>
      <c r="E19" s="133">
        <f t="shared" si="0"/>
        <v>1.04432258740526E-4</v>
      </c>
      <c r="F19" s="1">
        <v>948</v>
      </c>
      <c r="G19" s="134">
        <f t="shared" si="1"/>
        <v>1.6555481820404458E-4</v>
      </c>
      <c r="H19" s="1">
        <v>7667</v>
      </c>
      <c r="I19" s="134">
        <f t="shared" si="2"/>
        <v>1.3389333240194194E-3</v>
      </c>
      <c r="J19" s="1">
        <v>9213</v>
      </c>
      <c r="K19" s="134">
        <f t="shared" si="3"/>
        <v>1.6089204009639901E-3</v>
      </c>
      <c r="L19" s="1">
        <v>2361150</v>
      </c>
      <c r="M19" s="135">
        <f t="shared" si="4"/>
        <v>0.41234151793510532</v>
      </c>
      <c r="N19" s="1">
        <v>12388</v>
      </c>
      <c r="O19" s="135">
        <f t="shared" si="5"/>
        <v>2.1633893332401941E-3</v>
      </c>
      <c r="P19" s="1">
        <v>754634</v>
      </c>
      <c r="Q19" s="1">
        <v>212338.5</v>
      </c>
      <c r="R19" s="135">
        <f t="shared" si="6"/>
        <v>3.7081921693269536E-2</v>
      </c>
      <c r="S19" s="1">
        <v>5726200</v>
      </c>
      <c r="T19" s="1">
        <v>410216</v>
      </c>
      <c r="U19" s="131">
        <v>71637.89</v>
      </c>
      <c r="V19" s="1">
        <v>558493</v>
      </c>
      <c r="W19" s="1">
        <v>84811190</v>
      </c>
    </row>
    <row r="20" spans="1:23">
      <c r="A20" s="99">
        <v>4</v>
      </c>
      <c r="B20" t="s">
        <v>3</v>
      </c>
      <c r="C20" s="99">
        <v>2012</v>
      </c>
      <c r="D20" s="1">
        <v>460</v>
      </c>
      <c r="E20" s="133">
        <f t="shared" si="0"/>
        <v>7.8243268527495707E-5</v>
      </c>
      <c r="F20" s="1">
        <v>949</v>
      </c>
      <c r="G20" s="134">
        <f t="shared" si="1"/>
        <v>1.6141926485346397E-4</v>
      </c>
      <c r="H20" s="1">
        <v>7969</v>
      </c>
      <c r="I20" s="134">
        <f t="shared" si="2"/>
        <v>1.355479580207855E-3</v>
      </c>
      <c r="J20" s="1">
        <v>9378</v>
      </c>
      <c r="K20" s="134">
        <f t="shared" si="3"/>
        <v>1.5951421135888147E-3</v>
      </c>
      <c r="L20" s="1">
        <v>2723810</v>
      </c>
      <c r="M20" s="135">
        <f t="shared" si="4"/>
        <v>0.46330390706060454</v>
      </c>
      <c r="N20" s="1">
        <v>14484</v>
      </c>
      <c r="O20" s="135">
        <f t="shared" si="5"/>
        <v>2.463642394244017E-3</v>
      </c>
      <c r="P20" s="1">
        <v>836550</v>
      </c>
      <c r="Q20" s="1">
        <v>1152854.8999999999</v>
      </c>
      <c r="R20" s="135">
        <f t="shared" si="6"/>
        <v>0.19609377285638957</v>
      </c>
      <c r="S20" s="1">
        <v>5879100</v>
      </c>
      <c r="T20" s="1">
        <v>425626</v>
      </c>
      <c r="U20" s="131">
        <v>72396.34</v>
      </c>
      <c r="V20" s="1">
        <v>485649</v>
      </c>
      <c r="W20" s="1">
        <v>94996150</v>
      </c>
    </row>
    <row r="21" spans="1:23">
      <c r="A21" s="99">
        <v>4</v>
      </c>
      <c r="B21" t="s">
        <v>3</v>
      </c>
      <c r="C21" s="99">
        <v>2013</v>
      </c>
      <c r="D21" s="1">
        <v>460</v>
      </c>
      <c r="E21" s="133">
        <f t="shared" si="0"/>
        <v>7.6243515157542311E-5</v>
      </c>
      <c r="F21" s="1">
        <v>978</v>
      </c>
      <c r="G21" s="134">
        <f t="shared" si="1"/>
        <v>1.621003430958182E-4</v>
      </c>
      <c r="H21" s="1">
        <v>7995</v>
      </c>
      <c r="I21" s="134">
        <f t="shared" si="2"/>
        <v>1.3251454427925017E-3</v>
      </c>
      <c r="J21" s="1">
        <v>9433</v>
      </c>
      <c r="K21" s="134">
        <f t="shared" si="3"/>
        <v>1.5634893010458622E-3</v>
      </c>
      <c r="L21" s="1">
        <v>3597440</v>
      </c>
      <c r="M21" s="135">
        <f t="shared" si="4"/>
        <v>0.59626406775728047</v>
      </c>
      <c r="N21" s="1">
        <v>157575</v>
      </c>
      <c r="O21" s="135">
        <f t="shared" si="5"/>
        <v>2.6117547610760281E-2</v>
      </c>
      <c r="P21" s="1">
        <v>879801</v>
      </c>
      <c r="Q21" s="1">
        <v>1304946.3999999997</v>
      </c>
      <c r="R21" s="135">
        <f t="shared" si="6"/>
        <v>0.21629065353952226</v>
      </c>
      <c r="S21" s="1">
        <v>6033300</v>
      </c>
      <c r="T21" s="1">
        <v>436188</v>
      </c>
      <c r="U21" s="131">
        <v>72297.05</v>
      </c>
      <c r="V21" s="1">
        <v>607498</v>
      </c>
      <c r="W21" s="1">
        <v>100691440</v>
      </c>
    </row>
    <row r="22" spans="1:23">
      <c r="A22" s="99">
        <v>4</v>
      </c>
      <c r="B22" t="s">
        <v>3</v>
      </c>
      <c r="C22" s="99">
        <v>2014</v>
      </c>
      <c r="D22" s="1">
        <v>542</v>
      </c>
      <c r="E22" s="133">
        <f t="shared" si="0"/>
        <v>8.7583220218473277E-5</v>
      </c>
      <c r="F22" s="1">
        <v>1584</v>
      </c>
      <c r="G22" s="134">
        <f t="shared" si="1"/>
        <v>2.5596276905177429E-4</v>
      </c>
      <c r="H22" s="1">
        <v>8137</v>
      </c>
      <c r="I22" s="134">
        <f t="shared" si="2"/>
        <v>1.3148794518777066E-3</v>
      </c>
      <c r="J22" s="1">
        <v>10263</v>
      </c>
      <c r="K22" s="134">
        <f t="shared" si="3"/>
        <v>1.6584254411479542E-3</v>
      </c>
      <c r="L22" s="1">
        <v>3338330</v>
      </c>
      <c r="M22" s="135">
        <f t="shared" si="4"/>
        <v>0.53944961540947578</v>
      </c>
      <c r="N22" s="1">
        <v>14869</v>
      </c>
      <c r="O22" s="135">
        <f t="shared" si="5"/>
        <v>2.4027212203477475E-3</v>
      </c>
      <c r="P22" s="1">
        <v>915106</v>
      </c>
      <c r="Q22" s="1">
        <v>1369564.9000000001</v>
      </c>
      <c r="R22" s="135">
        <f t="shared" si="6"/>
        <v>0.22131163143946742</v>
      </c>
      <c r="S22" s="1">
        <v>6188400</v>
      </c>
      <c r="T22" s="1">
        <v>447987</v>
      </c>
      <c r="U22" s="131">
        <v>72390.880000000005</v>
      </c>
      <c r="V22" s="1">
        <v>679396</v>
      </c>
      <c r="W22" s="1">
        <v>109784640</v>
      </c>
    </row>
    <row r="23" spans="1:23">
      <c r="A23" s="99">
        <v>4</v>
      </c>
      <c r="B23" t="s">
        <v>3</v>
      </c>
      <c r="C23" s="99">
        <v>2015</v>
      </c>
      <c r="D23" s="1">
        <v>543</v>
      </c>
      <c r="E23" s="133">
        <f t="shared" si="0"/>
        <v>8.576924030724658E-5</v>
      </c>
      <c r="F23" s="1">
        <v>1584</v>
      </c>
      <c r="G23" s="134">
        <f t="shared" si="1"/>
        <v>2.5019977282997899E-4</v>
      </c>
      <c r="H23" s="1">
        <v>8320</v>
      </c>
      <c r="I23" s="134">
        <f t="shared" si="2"/>
        <v>1.3141806249655462E-3</v>
      </c>
      <c r="J23" s="1">
        <v>10447</v>
      </c>
      <c r="K23" s="134">
        <f t="shared" si="3"/>
        <v>1.6501496381027719E-3</v>
      </c>
      <c r="L23" s="1">
        <v>3586450</v>
      </c>
      <c r="M23" s="135">
        <f t="shared" si="4"/>
        <v>0.56649556519323119</v>
      </c>
      <c r="N23" s="1">
        <v>17825</v>
      </c>
      <c r="O23" s="135">
        <f t="shared" si="5"/>
        <v>2.8155372163474594E-3</v>
      </c>
      <c r="P23" s="1">
        <v>1005509</v>
      </c>
      <c r="Q23" s="1">
        <v>653394.69999999995</v>
      </c>
      <c r="R23" s="135">
        <f t="shared" si="6"/>
        <v>0.10320656913403552</v>
      </c>
      <c r="S23" s="1">
        <v>6330941</v>
      </c>
      <c r="T23" s="1">
        <v>448992</v>
      </c>
      <c r="U23" s="131">
        <v>70769.78</v>
      </c>
      <c r="V23" s="1">
        <v>652138</v>
      </c>
      <c r="W23" s="1">
        <v>102789580</v>
      </c>
    </row>
    <row r="24" spans="1:23">
      <c r="A24" s="99">
        <v>5</v>
      </c>
      <c r="B24" t="s">
        <v>4</v>
      </c>
      <c r="C24" s="99">
        <v>2011</v>
      </c>
      <c r="D24" s="1">
        <v>632</v>
      </c>
      <c r="E24" s="133">
        <f t="shared" si="0"/>
        <v>1.9952014143199899E-4</v>
      </c>
      <c r="F24" s="1">
        <v>520</v>
      </c>
      <c r="G24" s="134">
        <f t="shared" si="1"/>
        <v>1.6416214168455613E-4</v>
      </c>
      <c r="H24" s="1">
        <v>3352</v>
      </c>
      <c r="I24" s="134">
        <f t="shared" si="2"/>
        <v>1.0582144210127542E-3</v>
      </c>
      <c r="J24" s="1">
        <v>4504</v>
      </c>
      <c r="K24" s="134">
        <f t="shared" si="3"/>
        <v>1.4218967041293093E-3</v>
      </c>
      <c r="L24" s="1">
        <v>1054170</v>
      </c>
      <c r="M24" s="135">
        <f t="shared" si="4"/>
        <v>0.33279770173001644</v>
      </c>
      <c r="N24" s="1">
        <v>23855</v>
      </c>
      <c r="O24" s="135">
        <f t="shared" si="5"/>
        <v>7.5309382497790126E-3</v>
      </c>
      <c r="P24" s="1">
        <v>586786</v>
      </c>
      <c r="Q24" s="1">
        <v>19472.5</v>
      </c>
      <c r="R24" s="135">
        <f t="shared" si="6"/>
        <v>6.1473986614471524E-3</v>
      </c>
      <c r="S24" s="1">
        <v>3167600</v>
      </c>
      <c r="T24" s="1">
        <v>97741</v>
      </c>
      <c r="U24" s="131">
        <v>30856.66</v>
      </c>
      <c r="V24" s="1">
        <v>115070</v>
      </c>
      <c r="W24" s="1">
        <v>32682040</v>
      </c>
    </row>
    <row r="25" spans="1:23">
      <c r="A25" s="99">
        <v>5</v>
      </c>
      <c r="B25" t="s">
        <v>4</v>
      </c>
      <c r="C25" s="99">
        <v>2012</v>
      </c>
      <c r="D25" s="1">
        <v>477</v>
      </c>
      <c r="E25" s="133">
        <f t="shared" si="0"/>
        <v>1.4781072789811286E-4</v>
      </c>
      <c r="F25" s="1">
        <v>520</v>
      </c>
      <c r="G25" s="134">
        <f t="shared" si="1"/>
        <v>1.6113538471073099E-4</v>
      </c>
      <c r="H25" s="1">
        <v>3555</v>
      </c>
      <c r="I25" s="134">
        <f t="shared" si="2"/>
        <v>1.1016082550897089E-3</v>
      </c>
      <c r="J25" s="1">
        <v>4552</v>
      </c>
      <c r="K25" s="134">
        <f t="shared" si="3"/>
        <v>1.4105543676985529E-3</v>
      </c>
      <c r="L25" s="1">
        <v>860390</v>
      </c>
      <c r="M25" s="135">
        <f t="shared" si="4"/>
        <v>0.26661398779089585</v>
      </c>
      <c r="N25" s="1">
        <v>26333</v>
      </c>
      <c r="O25" s="135">
        <f t="shared" si="5"/>
        <v>8.1599578568993837E-3</v>
      </c>
      <c r="P25" s="1">
        <v>623378</v>
      </c>
      <c r="Q25" s="1">
        <v>156321.79999999999</v>
      </c>
      <c r="R25" s="135">
        <f t="shared" si="6"/>
        <v>4.8440333426296049E-2</v>
      </c>
      <c r="S25" s="1">
        <v>3227100</v>
      </c>
      <c r="T25" s="1">
        <v>104615</v>
      </c>
      <c r="U25" s="131">
        <v>32417.72</v>
      </c>
      <c r="V25" s="1">
        <v>103523</v>
      </c>
      <c r="W25" s="1">
        <v>35657570</v>
      </c>
    </row>
    <row r="26" spans="1:23">
      <c r="A26" s="99">
        <v>5</v>
      </c>
      <c r="B26" t="s">
        <v>4</v>
      </c>
      <c r="C26" s="99">
        <v>2013</v>
      </c>
      <c r="D26" s="1">
        <v>477</v>
      </c>
      <c r="E26" s="133">
        <f t="shared" si="0"/>
        <v>1.451568728888348E-4</v>
      </c>
      <c r="F26" s="1">
        <v>536</v>
      </c>
      <c r="G26" s="134">
        <f t="shared" si="1"/>
        <v>1.6311128693588143E-4</v>
      </c>
      <c r="H26" s="1">
        <v>3642</v>
      </c>
      <c r="I26" s="134">
        <f t="shared" si="2"/>
        <v>1.1083046772770153E-3</v>
      </c>
      <c r="J26" s="1">
        <v>4655</v>
      </c>
      <c r="K26" s="134">
        <f t="shared" si="3"/>
        <v>1.4165728371017315E-3</v>
      </c>
      <c r="L26" s="1">
        <v>955660</v>
      </c>
      <c r="M26" s="135">
        <f t="shared" si="4"/>
        <v>0.29081890386780684</v>
      </c>
      <c r="N26" s="1">
        <v>23213</v>
      </c>
      <c r="O26" s="135">
        <f t="shared" si="5"/>
        <v>7.0639968351541337E-3</v>
      </c>
      <c r="P26" s="1">
        <v>682409</v>
      </c>
      <c r="Q26" s="1">
        <v>34293.300000000003</v>
      </c>
      <c r="R26" s="135">
        <f t="shared" si="6"/>
        <v>1.0435866224399746E-2</v>
      </c>
      <c r="S26" s="1">
        <v>3286100</v>
      </c>
      <c r="T26" s="1">
        <v>111766</v>
      </c>
      <c r="U26" s="131">
        <v>34012.1</v>
      </c>
      <c r="V26" s="1">
        <v>129976</v>
      </c>
      <c r="W26" s="1">
        <v>39553640</v>
      </c>
    </row>
    <row r="27" spans="1:23">
      <c r="A27" s="99">
        <v>5</v>
      </c>
      <c r="B27" t="s">
        <v>4</v>
      </c>
      <c r="C27" s="99">
        <v>2014</v>
      </c>
      <c r="D27" s="1">
        <v>672</v>
      </c>
      <c r="E27" s="133">
        <f t="shared" si="0"/>
        <v>2.009329027628274E-4</v>
      </c>
      <c r="F27" s="1">
        <v>787</v>
      </c>
      <c r="G27" s="134">
        <f t="shared" si="1"/>
        <v>2.3531874177729937E-4</v>
      </c>
      <c r="H27" s="1">
        <v>3644</v>
      </c>
      <c r="I27" s="134">
        <f t="shared" si="2"/>
        <v>1.0895825858150939E-3</v>
      </c>
      <c r="J27" s="1">
        <v>5103</v>
      </c>
      <c r="K27" s="134">
        <f t="shared" si="3"/>
        <v>1.5258342303552206E-3</v>
      </c>
      <c r="L27" s="1">
        <v>1037450</v>
      </c>
      <c r="M27" s="135">
        <f t="shared" si="4"/>
        <v>0.31020511900490372</v>
      </c>
      <c r="N27" s="1">
        <v>22777</v>
      </c>
      <c r="O27" s="135">
        <f t="shared" si="5"/>
        <v>6.8104891759358929E-3</v>
      </c>
      <c r="P27" s="1">
        <v>721001</v>
      </c>
      <c r="Q27" s="1">
        <v>51446.399999999994</v>
      </c>
      <c r="R27" s="135">
        <f t="shared" si="6"/>
        <v>1.5382848941514171E-2</v>
      </c>
      <c r="S27" s="1">
        <v>3344400</v>
      </c>
      <c r="T27" s="1">
        <v>119991</v>
      </c>
      <c r="U27" s="131">
        <v>35878.089999999997</v>
      </c>
      <c r="V27" s="1">
        <v>144814</v>
      </c>
      <c r="W27" s="1">
        <v>43300300</v>
      </c>
    </row>
    <row r="28" spans="1:23">
      <c r="A28" s="99">
        <v>5</v>
      </c>
      <c r="B28" t="s">
        <v>4</v>
      </c>
      <c r="C28" s="99">
        <v>2015</v>
      </c>
      <c r="D28" s="1">
        <v>672</v>
      </c>
      <c r="E28" s="133">
        <f t="shared" si="0"/>
        <v>1.9781205735136721E-4</v>
      </c>
      <c r="F28" s="1">
        <v>787</v>
      </c>
      <c r="G28" s="134">
        <f t="shared" si="1"/>
        <v>2.3166382311834224E-4</v>
      </c>
      <c r="H28" s="1">
        <v>5385</v>
      </c>
      <c r="I28" s="134">
        <f t="shared" si="2"/>
        <v>1.585145727436179E-3</v>
      </c>
      <c r="J28" s="1">
        <v>6844</v>
      </c>
      <c r="K28" s="134">
        <f t="shared" si="3"/>
        <v>2.0146216079058887E-3</v>
      </c>
      <c r="L28" s="1">
        <v>1083790</v>
      </c>
      <c r="M28" s="135">
        <f t="shared" si="4"/>
        <v>0.31902787148339029</v>
      </c>
      <c r="N28" s="1">
        <v>46374</v>
      </c>
      <c r="O28" s="135">
        <f t="shared" si="5"/>
        <v>1.3650798136327831E-2</v>
      </c>
      <c r="P28" s="1">
        <v>840696</v>
      </c>
      <c r="Q28" s="1">
        <v>107731.70000000001</v>
      </c>
      <c r="R28" s="135">
        <f t="shared" si="6"/>
        <v>3.1712245861548048E-2</v>
      </c>
      <c r="S28" s="1">
        <v>3397164</v>
      </c>
      <c r="T28" s="1">
        <v>125036</v>
      </c>
      <c r="U28" s="131">
        <v>36753.230000000003</v>
      </c>
      <c r="V28" s="1">
        <v>155106</v>
      </c>
      <c r="W28" s="1">
        <v>45591970</v>
      </c>
    </row>
    <row r="29" spans="1:23">
      <c r="A29" s="99">
        <v>6</v>
      </c>
      <c r="B29" t="s">
        <v>5</v>
      </c>
      <c r="C29" s="99">
        <v>2011</v>
      </c>
      <c r="D29" s="1">
        <v>648</v>
      </c>
      <c r="E29" s="133">
        <f t="shared" si="0"/>
        <v>8.5279989471606234E-5</v>
      </c>
      <c r="F29" s="1">
        <v>886</v>
      </c>
      <c r="G29" s="134">
        <f t="shared" si="1"/>
        <v>1.1660196091333816E-4</v>
      </c>
      <c r="H29" s="1">
        <v>5348</v>
      </c>
      <c r="I29" s="134">
        <f t="shared" si="2"/>
        <v>7.0382312298479966E-4</v>
      </c>
      <c r="J29" s="1">
        <v>6882</v>
      </c>
      <c r="K29" s="134">
        <f t="shared" si="3"/>
        <v>9.0570507336974401E-4</v>
      </c>
      <c r="L29" s="1">
        <v>2978860</v>
      </c>
      <c r="M29" s="135">
        <f t="shared" si="4"/>
        <v>0.39203263802066196</v>
      </c>
      <c r="N29" s="1">
        <v>88604</v>
      </c>
      <c r="O29" s="135">
        <f t="shared" si="5"/>
        <v>1.1660722511021912E-2</v>
      </c>
      <c r="P29" s="1">
        <v>519312</v>
      </c>
      <c r="Q29" s="1">
        <v>557323.4</v>
      </c>
      <c r="R29" s="135">
        <f t="shared" si="6"/>
        <v>7.3346502599197214E-2</v>
      </c>
      <c r="S29" s="1">
        <v>7598500</v>
      </c>
      <c r="T29" s="1">
        <v>206361</v>
      </c>
      <c r="U29" s="131">
        <v>27157.98</v>
      </c>
      <c r="V29" s="1">
        <v>253265</v>
      </c>
      <c r="W29" s="1">
        <v>29830370</v>
      </c>
    </row>
    <row r="30" spans="1:23">
      <c r="A30" s="99">
        <v>6</v>
      </c>
      <c r="B30" t="s">
        <v>5</v>
      </c>
      <c r="C30" s="99">
        <v>2012</v>
      </c>
      <c r="D30" s="1">
        <v>420</v>
      </c>
      <c r="E30" s="133">
        <f t="shared" si="0"/>
        <v>5.4444343621585886E-5</v>
      </c>
      <c r="F30" s="1">
        <v>886</v>
      </c>
      <c r="G30" s="134">
        <f t="shared" si="1"/>
        <v>1.1485163916363118E-4</v>
      </c>
      <c r="H30" s="1">
        <v>5571</v>
      </c>
      <c r="I30" s="134">
        <f t="shared" si="2"/>
        <v>7.2216532932346421E-4</v>
      </c>
      <c r="J30" s="1">
        <v>6877</v>
      </c>
      <c r="K30" s="134">
        <f t="shared" si="3"/>
        <v>8.9146131210868132E-4</v>
      </c>
      <c r="L30" s="1">
        <v>3863120</v>
      </c>
      <c r="M30" s="135">
        <f t="shared" si="4"/>
        <v>0.50077388745576401</v>
      </c>
      <c r="N30" s="1">
        <v>144920</v>
      </c>
      <c r="O30" s="135">
        <f t="shared" si="5"/>
        <v>1.8785891137238636E-2</v>
      </c>
      <c r="P30" s="1">
        <v>598062</v>
      </c>
      <c r="Q30" s="1">
        <v>786448.5</v>
      </c>
      <c r="R30" s="135">
        <f t="shared" si="6"/>
        <v>0.10194683898733521</v>
      </c>
      <c r="S30" s="1">
        <v>7714300</v>
      </c>
      <c r="T30" s="1">
        <v>220459</v>
      </c>
      <c r="U30" s="131">
        <v>28577.89</v>
      </c>
      <c r="V30" s="1">
        <v>226667</v>
      </c>
      <c r="W30" s="1">
        <v>32830489.999999996</v>
      </c>
    </row>
    <row r="31" spans="1:23">
      <c r="A31" s="99">
        <v>6</v>
      </c>
      <c r="B31" t="s">
        <v>5</v>
      </c>
      <c r="C31" s="99">
        <v>2013</v>
      </c>
      <c r="D31" s="1">
        <v>420</v>
      </c>
      <c r="E31" s="133">
        <f t="shared" si="0"/>
        <v>5.3648753943822093E-5</v>
      </c>
      <c r="F31" s="1">
        <v>912</v>
      </c>
      <c r="G31" s="134">
        <f t="shared" si="1"/>
        <v>1.1649443713515654E-4</v>
      </c>
      <c r="H31" s="1">
        <v>5664</v>
      </c>
      <c r="I31" s="134">
        <f t="shared" si="2"/>
        <v>7.2349176747097223E-4</v>
      </c>
      <c r="J31" s="1">
        <v>6996</v>
      </c>
      <c r="K31" s="134">
        <f t="shared" si="3"/>
        <v>8.9363495854995082E-4</v>
      </c>
      <c r="L31" s="1">
        <v>4162090</v>
      </c>
      <c r="M31" s="135">
        <f t="shared" si="4"/>
        <v>0.53164510071914872</v>
      </c>
      <c r="N31" s="1">
        <v>113494</v>
      </c>
      <c r="O31" s="135">
        <f t="shared" si="5"/>
        <v>1.4497170666905106E-2</v>
      </c>
      <c r="P31" s="1">
        <v>643332</v>
      </c>
      <c r="Q31" s="1">
        <v>485918.20000000007</v>
      </c>
      <c r="R31" s="135">
        <f t="shared" si="6"/>
        <v>6.2068823687202228E-2</v>
      </c>
      <c r="S31" s="1">
        <v>7828700</v>
      </c>
      <c r="T31" s="1">
        <v>232175</v>
      </c>
      <c r="U31" s="131">
        <v>29656.76</v>
      </c>
      <c r="V31" s="1">
        <v>280348</v>
      </c>
      <c r="W31" s="1">
        <v>35810160</v>
      </c>
    </row>
    <row r="32" spans="1:23">
      <c r="A32" s="99">
        <v>6</v>
      </c>
      <c r="B32" t="s">
        <v>5</v>
      </c>
      <c r="C32" s="99">
        <v>2014</v>
      </c>
      <c r="D32" s="1">
        <v>465</v>
      </c>
      <c r="E32" s="133">
        <f t="shared" si="0"/>
        <v>5.8553170056034751E-5</v>
      </c>
      <c r="F32" s="1">
        <v>765</v>
      </c>
      <c r="G32" s="134">
        <f t="shared" si="1"/>
        <v>9.6329408801863623E-5</v>
      </c>
      <c r="H32" s="1">
        <v>5979</v>
      </c>
      <c r="I32" s="134">
        <f t="shared" si="2"/>
        <v>7.5288043820436943E-4</v>
      </c>
      <c r="J32" s="1">
        <v>7209</v>
      </c>
      <c r="K32" s="134">
        <f t="shared" si="3"/>
        <v>9.0776301706226785E-4</v>
      </c>
      <c r="L32" s="1">
        <v>4477490</v>
      </c>
      <c r="M32" s="135">
        <f t="shared" si="4"/>
        <v>0.56380910407353779</v>
      </c>
      <c r="N32" s="1">
        <v>113447</v>
      </c>
      <c r="O32" s="135">
        <f t="shared" si="5"/>
        <v>1.4285336523326827E-2</v>
      </c>
      <c r="P32" s="1">
        <v>730600</v>
      </c>
      <c r="Q32" s="1">
        <v>1056515.4000000001</v>
      </c>
      <c r="R32" s="135">
        <f t="shared" si="6"/>
        <v>0.13303725996348298</v>
      </c>
      <c r="S32" s="1">
        <v>7941500</v>
      </c>
      <c r="T32" s="1">
        <v>243298</v>
      </c>
      <c r="U32" s="131">
        <v>30636.27</v>
      </c>
      <c r="V32" s="1">
        <v>306422</v>
      </c>
      <c r="W32" s="1">
        <v>38584880</v>
      </c>
    </row>
    <row r="33" spans="1:23">
      <c r="A33" s="99">
        <v>6</v>
      </c>
      <c r="B33" t="s">
        <v>5</v>
      </c>
      <c r="C33" s="99">
        <v>2015</v>
      </c>
      <c r="D33" s="1">
        <v>466</v>
      </c>
      <c r="E33" s="133">
        <f t="shared" si="0"/>
        <v>5.7938277582039236E-5</v>
      </c>
      <c r="F33" s="1">
        <v>763</v>
      </c>
      <c r="G33" s="134">
        <f t="shared" si="1"/>
        <v>9.4864604710506297E-5</v>
      </c>
      <c r="H33" s="1">
        <v>4978</v>
      </c>
      <c r="I33" s="134">
        <f t="shared" si="2"/>
        <v>6.1892005537208432E-4</v>
      </c>
      <c r="J33" s="1">
        <v>6207</v>
      </c>
      <c r="K33" s="134">
        <f t="shared" si="3"/>
        <v>7.7172293766462983E-4</v>
      </c>
      <c r="L33" s="1">
        <v>4783020</v>
      </c>
      <c r="M33" s="135">
        <f t="shared" si="4"/>
        <v>0.59467798377777958</v>
      </c>
      <c r="N33" s="1">
        <v>161960</v>
      </c>
      <c r="O33" s="135">
        <f t="shared" si="5"/>
        <v>2.0136659736452948E-2</v>
      </c>
      <c r="P33" s="1">
        <v>731429</v>
      </c>
      <c r="Q33" s="1">
        <v>645821.79999999993</v>
      </c>
      <c r="R33" s="135">
        <f t="shared" si="6"/>
        <v>8.0295713984833095E-2</v>
      </c>
      <c r="S33" s="1">
        <v>8043042</v>
      </c>
      <c r="T33" s="1">
        <v>254045</v>
      </c>
      <c r="U33" s="131">
        <v>31549.3</v>
      </c>
      <c r="V33" s="1">
        <v>332893</v>
      </c>
      <c r="W33" s="1">
        <v>41341240</v>
      </c>
    </row>
    <row r="34" spans="1:23">
      <c r="A34" s="99">
        <v>7</v>
      </c>
      <c r="B34" t="s">
        <v>6</v>
      </c>
      <c r="C34" s="99">
        <v>2011</v>
      </c>
      <c r="D34" s="1">
        <v>419</v>
      </c>
      <c r="E34" s="133">
        <f t="shared" si="0"/>
        <v>2.390188248716486E-4</v>
      </c>
      <c r="F34" s="1">
        <v>791</v>
      </c>
      <c r="G34" s="134">
        <f t="shared" si="1"/>
        <v>4.5122646891043922E-4</v>
      </c>
      <c r="H34" s="1">
        <v>2192</v>
      </c>
      <c r="I34" s="134">
        <f t="shared" si="2"/>
        <v>1.2504278379920136E-3</v>
      </c>
      <c r="J34" s="1">
        <v>3402</v>
      </c>
      <c r="K34" s="134">
        <f t="shared" si="3"/>
        <v>1.9406731317741016E-3</v>
      </c>
      <c r="L34" s="1">
        <v>493950</v>
      </c>
      <c r="M34" s="135">
        <f t="shared" si="4"/>
        <v>0.28177410154021676</v>
      </c>
      <c r="N34" s="1">
        <v>12950</v>
      </c>
      <c r="O34" s="135">
        <f t="shared" si="5"/>
        <v>7.3873359954363949E-3</v>
      </c>
      <c r="P34" s="1">
        <v>532692</v>
      </c>
      <c r="Q34" s="1">
        <v>43055.6</v>
      </c>
      <c r="R34" s="135">
        <f t="shared" si="6"/>
        <v>2.4561095265259555E-2</v>
      </c>
      <c r="S34" s="1">
        <v>1753000</v>
      </c>
      <c r="T34" s="1">
        <v>30295</v>
      </c>
      <c r="U34" s="131">
        <v>17282.27</v>
      </c>
      <c r="V34" s="1">
        <v>36208</v>
      </c>
      <c r="W34" s="1">
        <v>18368800</v>
      </c>
    </row>
    <row r="35" spans="1:23">
      <c r="A35" s="99">
        <v>7</v>
      </c>
      <c r="B35" t="s">
        <v>6</v>
      </c>
      <c r="C35" s="99">
        <v>2012</v>
      </c>
      <c r="D35" s="1">
        <v>546</v>
      </c>
      <c r="E35" s="133">
        <f t="shared" si="0"/>
        <v>3.0610528676346918E-4</v>
      </c>
      <c r="F35" s="1">
        <v>791</v>
      </c>
      <c r="G35" s="134">
        <f t="shared" si="1"/>
        <v>4.4346022313169255E-4</v>
      </c>
      <c r="H35" s="1">
        <v>2424</v>
      </c>
      <c r="I35" s="134">
        <f t="shared" si="2"/>
        <v>1.3589729214554017E-3</v>
      </c>
      <c r="J35" s="1">
        <v>3761</v>
      </c>
      <c r="K35" s="134">
        <f t="shared" si="3"/>
        <v>2.1085384313505634E-3</v>
      </c>
      <c r="L35" s="1">
        <v>566950</v>
      </c>
      <c r="M35" s="135">
        <f t="shared" si="4"/>
        <v>0.31785053540393565</v>
      </c>
      <c r="N35" s="1">
        <v>14531</v>
      </c>
      <c r="O35" s="135">
        <f t="shared" si="5"/>
        <v>8.146549307618994E-3</v>
      </c>
      <c r="P35" s="1">
        <v>565559</v>
      </c>
      <c r="Q35" s="1">
        <v>30431</v>
      </c>
      <c r="R35" s="135">
        <f t="shared" si="6"/>
        <v>1.7060604361720019E-2</v>
      </c>
      <c r="S35" s="1">
        <v>1783700</v>
      </c>
      <c r="T35" s="1">
        <v>32363</v>
      </c>
      <c r="U35" s="131">
        <v>18143.509999999998</v>
      </c>
      <c r="V35" s="1">
        <v>32200</v>
      </c>
      <c r="W35" s="1">
        <v>20298910</v>
      </c>
    </row>
    <row r="36" spans="1:23">
      <c r="A36" s="99">
        <v>7</v>
      </c>
      <c r="B36" t="s">
        <v>6</v>
      </c>
      <c r="C36" s="99">
        <v>2013</v>
      </c>
      <c r="D36" s="1">
        <v>546</v>
      </c>
      <c r="E36" s="133">
        <f t="shared" si="0"/>
        <v>3.0092592592592595E-4</v>
      </c>
      <c r="F36" s="1">
        <v>791</v>
      </c>
      <c r="G36" s="134">
        <f t="shared" si="1"/>
        <v>4.3595679012345677E-4</v>
      </c>
      <c r="H36" s="1">
        <v>2495</v>
      </c>
      <c r="I36" s="134">
        <f t="shared" si="2"/>
        <v>1.375110229276896E-3</v>
      </c>
      <c r="J36" s="1">
        <v>3832</v>
      </c>
      <c r="K36" s="134">
        <f t="shared" si="3"/>
        <v>2.1119929453262787E-3</v>
      </c>
      <c r="L36" s="1">
        <v>641520</v>
      </c>
      <c r="M36" s="135">
        <f t="shared" si="4"/>
        <v>0.35357142857142859</v>
      </c>
      <c r="N36" s="1">
        <v>14473</v>
      </c>
      <c r="O36" s="135">
        <f t="shared" si="5"/>
        <v>7.9767416225749559E-3</v>
      </c>
      <c r="P36" s="1">
        <v>654451</v>
      </c>
      <c r="Q36" s="1">
        <v>22323.599999999999</v>
      </c>
      <c r="R36" s="135">
        <f t="shared" si="6"/>
        <v>1.2303571428571428E-2</v>
      </c>
      <c r="S36" s="1">
        <v>1814400</v>
      </c>
      <c r="T36" s="1">
        <v>34326</v>
      </c>
      <c r="U36" s="131">
        <v>18919.3</v>
      </c>
      <c r="V36" s="1">
        <v>40565</v>
      </c>
      <c r="W36" s="1">
        <v>22358050</v>
      </c>
    </row>
    <row r="37" spans="1:23">
      <c r="A37" s="99">
        <v>7</v>
      </c>
      <c r="B37" t="s">
        <v>6</v>
      </c>
      <c r="C37" s="99">
        <v>2014</v>
      </c>
      <c r="D37" s="1">
        <v>552</v>
      </c>
      <c r="E37" s="133">
        <f t="shared" si="0"/>
        <v>2.9921942758022549E-4</v>
      </c>
      <c r="F37" s="1">
        <v>791</v>
      </c>
      <c r="G37" s="134">
        <f t="shared" si="1"/>
        <v>4.2877276669557677E-4</v>
      </c>
      <c r="H37" s="1">
        <v>2560</v>
      </c>
      <c r="I37" s="134">
        <f t="shared" si="2"/>
        <v>1.3876843018213356E-3</v>
      </c>
      <c r="J37" s="1">
        <v>3903</v>
      </c>
      <c r="K37" s="134">
        <f t="shared" si="3"/>
        <v>2.1156764960971377E-3</v>
      </c>
      <c r="L37" s="1">
        <v>729640</v>
      </c>
      <c r="M37" s="135">
        <f t="shared" si="4"/>
        <v>0.39551170858629664</v>
      </c>
      <c r="N37" s="1">
        <v>14630</v>
      </c>
      <c r="O37" s="135">
        <f t="shared" si="5"/>
        <v>7.9303989592367733E-3</v>
      </c>
      <c r="P37" s="1">
        <v>705831</v>
      </c>
      <c r="Q37" s="1">
        <v>19317.3</v>
      </c>
      <c r="R37" s="135">
        <f t="shared" si="6"/>
        <v>1.0471216392020815E-2</v>
      </c>
      <c r="S37" s="1">
        <v>1844800</v>
      </c>
      <c r="T37" s="1">
        <v>36207</v>
      </c>
      <c r="U37" s="131">
        <v>19626.72</v>
      </c>
      <c r="V37" s="1">
        <v>45390</v>
      </c>
      <c r="W37" s="1">
        <v>24604400</v>
      </c>
    </row>
    <row r="38" spans="1:23">
      <c r="A38" s="99">
        <v>7</v>
      </c>
      <c r="B38" t="s">
        <v>6</v>
      </c>
      <c r="C38" s="99">
        <v>2015</v>
      </c>
      <c r="D38" s="1">
        <v>552</v>
      </c>
      <c r="E38" s="133">
        <f t="shared" si="0"/>
        <v>2.9485037411811961E-4</v>
      </c>
      <c r="F38" s="1">
        <v>791</v>
      </c>
      <c r="G38" s="134">
        <f t="shared" si="1"/>
        <v>4.2251203972360981E-4</v>
      </c>
      <c r="H38" s="1">
        <v>2792</v>
      </c>
      <c r="I38" s="134">
        <f t="shared" si="2"/>
        <v>1.4913446459017936E-3</v>
      </c>
      <c r="J38" s="1">
        <v>4135</v>
      </c>
      <c r="K38" s="134">
        <f t="shared" si="3"/>
        <v>2.2087070597435229E-3</v>
      </c>
      <c r="L38" s="1">
        <v>785430</v>
      </c>
      <c r="M38" s="135">
        <f t="shared" si="4"/>
        <v>0.41953682852100488</v>
      </c>
      <c r="N38" s="1">
        <v>16099</v>
      </c>
      <c r="O38" s="135">
        <f t="shared" si="5"/>
        <v>8.5992684292166815E-3</v>
      </c>
      <c r="P38" s="1">
        <v>811077</v>
      </c>
      <c r="Q38" s="1">
        <v>20578.399999999998</v>
      </c>
      <c r="R38" s="135">
        <f t="shared" si="6"/>
        <v>1.0991936483246943E-2</v>
      </c>
      <c r="S38" s="1">
        <v>1872136</v>
      </c>
      <c r="T38" s="1">
        <v>38066</v>
      </c>
      <c r="U38" s="131">
        <v>20302.48</v>
      </c>
      <c r="V38" s="1">
        <v>50337</v>
      </c>
      <c r="W38" s="1">
        <v>26847200</v>
      </c>
    </row>
    <row r="39" spans="1:23">
      <c r="A39" s="99">
        <v>8</v>
      </c>
      <c r="B39" t="s">
        <v>7</v>
      </c>
      <c r="C39" s="99">
        <v>2011</v>
      </c>
      <c r="D39" s="1">
        <v>616</v>
      </c>
      <c r="E39" s="133">
        <f t="shared" si="0"/>
        <v>7.962874390827182E-5</v>
      </c>
      <c r="F39" s="1">
        <v>1199</v>
      </c>
      <c r="G39" s="134">
        <f t="shared" si="1"/>
        <v>1.5499166225002909E-4</v>
      </c>
      <c r="H39" s="1">
        <v>6999</v>
      </c>
      <c r="I39" s="134">
        <f t="shared" si="2"/>
        <v>9.0474282242531572E-4</v>
      </c>
      <c r="J39" s="1">
        <v>8814</v>
      </c>
      <c r="K39" s="134">
        <f t="shared" si="3"/>
        <v>1.1393632285836167E-3</v>
      </c>
      <c r="L39" s="1">
        <v>2425940</v>
      </c>
      <c r="M39" s="135">
        <f t="shared" si="4"/>
        <v>0.31359505681304051</v>
      </c>
      <c r="N39" s="1">
        <v>14828</v>
      </c>
      <c r="O39" s="135">
        <f t="shared" si="5"/>
        <v>1.9167776212205433E-3</v>
      </c>
      <c r="P39" s="1">
        <v>490180</v>
      </c>
      <c r="Q39" s="1">
        <v>79497.5</v>
      </c>
      <c r="R39" s="135">
        <f t="shared" si="6"/>
        <v>1.0276438423454284E-2</v>
      </c>
      <c r="S39" s="1">
        <v>7735900</v>
      </c>
      <c r="T39" s="1">
        <v>160438</v>
      </c>
      <c r="U39" s="131">
        <v>20739.310000000001</v>
      </c>
      <c r="V39" s="1">
        <v>187349</v>
      </c>
      <c r="W39" s="1">
        <v>21981470</v>
      </c>
    </row>
    <row r="40" spans="1:23">
      <c r="A40" s="99">
        <v>8</v>
      </c>
      <c r="B40" t="s">
        <v>7</v>
      </c>
      <c r="C40" s="99">
        <v>2012</v>
      </c>
      <c r="D40" s="1">
        <v>730</v>
      </c>
      <c r="E40" s="133">
        <f t="shared" si="0"/>
        <v>9.3168098222148486E-5</v>
      </c>
      <c r="F40" s="1">
        <v>1200</v>
      </c>
      <c r="G40" s="134">
        <f t="shared" si="1"/>
        <v>1.5315303817339476E-4</v>
      </c>
      <c r="H40" s="1">
        <v>6954</v>
      </c>
      <c r="I40" s="134">
        <f t="shared" si="2"/>
        <v>8.8752185621482262E-4</v>
      </c>
      <c r="J40" s="1">
        <v>8884</v>
      </c>
      <c r="K40" s="134">
        <f t="shared" si="3"/>
        <v>1.133842992610366E-3</v>
      </c>
      <c r="L40" s="1">
        <v>2793360</v>
      </c>
      <c r="M40" s="135">
        <f t="shared" si="4"/>
        <v>0.35650964226002835</v>
      </c>
      <c r="N40" s="1">
        <v>16287</v>
      </c>
      <c r="O40" s="135">
        <f t="shared" si="5"/>
        <v>2.0786696106084007E-3</v>
      </c>
      <c r="P40" s="1">
        <v>517710</v>
      </c>
      <c r="Q40" s="1">
        <v>114320.30000000002</v>
      </c>
      <c r="R40" s="135">
        <f t="shared" si="6"/>
        <v>1.459041772491162E-2</v>
      </c>
      <c r="S40" s="1">
        <v>7835300</v>
      </c>
      <c r="T40" s="1">
        <v>170769</v>
      </c>
      <c r="U40" s="131">
        <v>21794.83</v>
      </c>
      <c r="V40" s="1">
        <v>170047</v>
      </c>
      <c r="W40" s="1">
        <v>23910840</v>
      </c>
    </row>
    <row r="41" spans="1:23">
      <c r="A41" s="99">
        <v>8</v>
      </c>
      <c r="B41" t="s">
        <v>7</v>
      </c>
      <c r="C41" s="99">
        <v>2013</v>
      </c>
      <c r="D41" s="1">
        <v>730</v>
      </c>
      <c r="E41" s="133">
        <f t="shared" si="0"/>
        <v>9.203111408076045E-5</v>
      </c>
      <c r="F41" s="1">
        <v>1235</v>
      </c>
      <c r="G41" s="134">
        <f t="shared" si="1"/>
        <v>1.556964738215605E-4</v>
      </c>
      <c r="H41" s="1">
        <v>7061</v>
      </c>
      <c r="I41" s="134">
        <f t="shared" si="2"/>
        <v>8.901804061976021E-4</v>
      </c>
      <c r="J41" s="1">
        <v>9026</v>
      </c>
      <c r="K41" s="134">
        <f t="shared" si="3"/>
        <v>1.1379079940999231E-3</v>
      </c>
      <c r="L41" s="1">
        <v>3182210</v>
      </c>
      <c r="M41" s="135">
        <f t="shared" si="4"/>
        <v>0.40118127608073523</v>
      </c>
      <c r="N41" s="1">
        <v>14798</v>
      </c>
      <c r="O41" s="135">
        <f t="shared" si="5"/>
        <v>1.8655841454343742E-3</v>
      </c>
      <c r="P41" s="1">
        <v>573634</v>
      </c>
      <c r="Q41" s="1">
        <v>46763.200000000004</v>
      </c>
      <c r="R41" s="135">
        <f t="shared" si="6"/>
        <v>5.8954375260019424E-3</v>
      </c>
      <c r="S41" s="1">
        <v>7932100</v>
      </c>
      <c r="T41" s="1">
        <v>180620</v>
      </c>
      <c r="U41" s="131">
        <v>22770.68</v>
      </c>
      <c r="V41" s="1">
        <v>204403</v>
      </c>
      <c r="W41" s="1">
        <v>25768940</v>
      </c>
    </row>
    <row r="42" spans="1:23">
      <c r="A42" s="99">
        <v>8</v>
      </c>
      <c r="B42" t="s">
        <v>7</v>
      </c>
      <c r="C42" s="99">
        <v>2014</v>
      </c>
      <c r="D42" s="1">
        <v>813</v>
      </c>
      <c r="E42" s="133">
        <f t="shared" si="0"/>
        <v>1.0129326455857068E-4</v>
      </c>
      <c r="F42" s="1">
        <v>888</v>
      </c>
      <c r="G42" s="134">
        <f t="shared" si="1"/>
        <v>1.1063766165806982E-4</v>
      </c>
      <c r="H42" s="1">
        <v>7078</v>
      </c>
      <c r="I42" s="134">
        <f t="shared" si="2"/>
        <v>8.8186190227006558E-4</v>
      </c>
      <c r="J42" s="1">
        <v>8779</v>
      </c>
      <c r="K42" s="134">
        <f t="shared" si="3"/>
        <v>1.093792828486706E-3</v>
      </c>
      <c r="L42" s="1">
        <v>3392440</v>
      </c>
      <c r="M42" s="135">
        <f t="shared" si="4"/>
        <v>0.42267075328299819</v>
      </c>
      <c r="N42" s="1">
        <v>15252</v>
      </c>
      <c r="O42" s="135">
        <f t="shared" si="5"/>
        <v>1.9002765941541452E-3</v>
      </c>
      <c r="P42" s="1">
        <v>628510</v>
      </c>
      <c r="Q42" s="1">
        <v>156489.00000000003</v>
      </c>
      <c r="R42" s="135">
        <f t="shared" si="6"/>
        <v>1.9497271436046949E-2</v>
      </c>
      <c r="S42" s="1">
        <v>8026200</v>
      </c>
      <c r="T42" s="1">
        <v>189797</v>
      </c>
      <c r="U42" s="131">
        <v>23647.27</v>
      </c>
      <c r="V42" s="1">
        <v>230794</v>
      </c>
      <c r="W42" s="1">
        <v>28755170</v>
      </c>
    </row>
    <row r="43" spans="1:23">
      <c r="A43" s="99">
        <v>8</v>
      </c>
      <c r="B43" t="s">
        <v>7</v>
      </c>
      <c r="C43" s="99">
        <v>2015</v>
      </c>
      <c r="D43" s="1">
        <v>813</v>
      </c>
      <c r="E43" s="133">
        <f t="shared" si="0"/>
        <v>1.0025154135203446E-4</v>
      </c>
      <c r="F43" s="1">
        <v>888</v>
      </c>
      <c r="G43" s="134">
        <f t="shared" si="1"/>
        <v>1.0949983852473137E-4</v>
      </c>
      <c r="H43" s="1">
        <v>7405</v>
      </c>
      <c r="I43" s="134">
        <f t="shared" si="2"/>
        <v>9.1311520751760785E-4</v>
      </c>
      <c r="J43" s="1">
        <v>9106</v>
      </c>
      <c r="K43" s="134">
        <f t="shared" si="3"/>
        <v>1.1228665873943737E-3</v>
      </c>
      <c r="L43" s="1">
        <v>3571000</v>
      </c>
      <c r="M43" s="135">
        <f t="shared" si="4"/>
        <v>0.44034225604934202</v>
      </c>
      <c r="N43" s="1">
        <v>17685</v>
      </c>
      <c r="O43" s="135">
        <f t="shared" si="5"/>
        <v>2.1807484733219304E-3</v>
      </c>
      <c r="P43" s="1">
        <v>741206</v>
      </c>
      <c r="Q43" s="1">
        <v>257726.2</v>
      </c>
      <c r="R43" s="135">
        <f t="shared" si="6"/>
        <v>3.1780379823865564E-2</v>
      </c>
      <c r="S43" s="1">
        <v>8109601</v>
      </c>
      <c r="T43" s="1">
        <v>199536</v>
      </c>
      <c r="U43" s="131">
        <v>24581.68</v>
      </c>
      <c r="V43" s="1">
        <v>253226</v>
      </c>
      <c r="W43" s="1">
        <v>31195860</v>
      </c>
    </row>
    <row r="44" spans="1:23">
      <c r="A44" s="99">
        <v>9</v>
      </c>
      <c r="B44" t="s">
        <v>178</v>
      </c>
      <c r="C44" s="99">
        <v>2011</v>
      </c>
      <c r="D44" s="1">
        <v>34</v>
      </c>
      <c r="E44" s="133">
        <f t="shared" si="0"/>
        <v>2.702273088539183E-5</v>
      </c>
      <c r="F44" s="1">
        <v>279</v>
      </c>
      <c r="G44" s="134">
        <f t="shared" si="1"/>
        <v>2.2174535050071531E-4</v>
      </c>
      <c r="H44" s="1">
        <v>1955</v>
      </c>
      <c r="I44" s="134">
        <f t="shared" si="2"/>
        <v>1.5538070259100301E-3</v>
      </c>
      <c r="J44" s="1">
        <v>2268</v>
      </c>
      <c r="K44" s="134">
        <f t="shared" si="3"/>
        <v>1.8025751072961373E-3</v>
      </c>
      <c r="L44" s="1">
        <v>535610</v>
      </c>
      <c r="M44" s="135">
        <f t="shared" si="4"/>
        <v>0.42569543792719761</v>
      </c>
      <c r="N44" s="1">
        <v>3679</v>
      </c>
      <c r="O44" s="135">
        <f t="shared" si="5"/>
        <v>2.9240184390398982E-3</v>
      </c>
      <c r="P44" s="1">
        <v>736645</v>
      </c>
      <c r="Q44" s="1">
        <v>146049.80000000002</v>
      </c>
      <c r="R44" s="135">
        <f t="shared" si="6"/>
        <v>0.11607836591956765</v>
      </c>
      <c r="S44" s="1">
        <v>1258200</v>
      </c>
      <c r="T44" s="1">
        <v>38014</v>
      </c>
      <c r="U44" s="131">
        <v>30212.18</v>
      </c>
      <c r="V44" s="1">
        <v>45400</v>
      </c>
      <c r="W44" s="1">
        <v>32465380</v>
      </c>
    </row>
    <row r="45" spans="1:23">
      <c r="A45" s="99">
        <v>9</v>
      </c>
      <c r="B45" t="s">
        <v>178</v>
      </c>
      <c r="C45" s="99">
        <v>2012</v>
      </c>
      <c r="D45" s="1">
        <v>493</v>
      </c>
      <c r="E45" s="133">
        <f t="shared" si="0"/>
        <v>3.8318047567231463E-4</v>
      </c>
      <c r="F45" s="1">
        <v>279</v>
      </c>
      <c r="G45" s="134">
        <f t="shared" si="1"/>
        <v>2.1685061402145189E-4</v>
      </c>
      <c r="H45" s="1">
        <v>1953</v>
      </c>
      <c r="I45" s="134">
        <f t="shared" si="2"/>
        <v>1.5179542981501632E-3</v>
      </c>
      <c r="J45" s="1">
        <v>2725</v>
      </c>
      <c r="K45" s="134">
        <f t="shared" si="3"/>
        <v>2.1179853878439299E-3</v>
      </c>
      <c r="L45" s="1">
        <v>664720</v>
      </c>
      <c r="M45" s="135">
        <f t="shared" si="4"/>
        <v>0.5166485310119695</v>
      </c>
      <c r="N45" s="1">
        <v>4775</v>
      </c>
      <c r="O45" s="135">
        <f t="shared" si="5"/>
        <v>3.7113321933778952E-3</v>
      </c>
      <c r="P45" s="1">
        <v>818697</v>
      </c>
      <c r="Q45" s="1">
        <v>59183.4</v>
      </c>
      <c r="R45" s="135">
        <f t="shared" si="6"/>
        <v>4.5999844551531166E-2</v>
      </c>
      <c r="S45" s="1">
        <v>1286600</v>
      </c>
      <c r="T45" s="1">
        <v>40105</v>
      </c>
      <c r="U45" s="131">
        <v>31172.42</v>
      </c>
      <c r="V45" s="1">
        <v>40849</v>
      </c>
      <c r="W45" s="1">
        <v>35288320</v>
      </c>
    </row>
    <row r="46" spans="1:23">
      <c r="A46" s="99">
        <v>9</v>
      </c>
      <c r="B46" t="s">
        <v>178</v>
      </c>
      <c r="C46" s="99">
        <v>2013</v>
      </c>
      <c r="D46" s="1">
        <v>493</v>
      </c>
      <c r="E46" s="133">
        <f t="shared" si="0"/>
        <v>3.7487643525207208E-4</v>
      </c>
      <c r="F46" s="1">
        <v>289</v>
      </c>
      <c r="G46" s="134">
        <f t="shared" si="1"/>
        <v>2.1975515169949053E-4</v>
      </c>
      <c r="H46" s="1">
        <v>1928</v>
      </c>
      <c r="I46" s="134">
        <f t="shared" si="2"/>
        <v>1.4660482092616531E-3</v>
      </c>
      <c r="J46" s="1">
        <v>2710</v>
      </c>
      <c r="K46" s="134">
        <f t="shared" si="3"/>
        <v>2.0606797962132157E-3</v>
      </c>
      <c r="L46" s="1">
        <v>721240</v>
      </c>
      <c r="M46" s="135">
        <f t="shared" si="4"/>
        <v>0.54842977720325448</v>
      </c>
      <c r="N46" s="1">
        <v>4050</v>
      </c>
      <c r="O46" s="135">
        <f t="shared" si="5"/>
        <v>3.0796137175880161E-3</v>
      </c>
      <c r="P46" s="1">
        <v>939726</v>
      </c>
      <c r="Q46" s="1">
        <v>112392.6</v>
      </c>
      <c r="R46" s="135">
        <f t="shared" si="6"/>
        <v>8.5463158695156263E-2</v>
      </c>
      <c r="S46" s="1">
        <v>1315100</v>
      </c>
      <c r="T46" s="1">
        <v>42191</v>
      </c>
      <c r="U46" s="131">
        <v>32081.3</v>
      </c>
      <c r="V46" s="1">
        <v>50388</v>
      </c>
      <c r="W46" s="1">
        <v>38314560</v>
      </c>
    </row>
    <row r="47" spans="1:23">
      <c r="A47" s="99">
        <v>9</v>
      </c>
      <c r="B47" t="s">
        <v>178</v>
      </c>
      <c r="C47" s="99">
        <v>2014</v>
      </c>
      <c r="D47" s="1">
        <v>580</v>
      </c>
      <c r="E47" s="133">
        <f t="shared" si="0"/>
        <v>4.3157973063471985E-4</v>
      </c>
      <c r="F47" s="1">
        <v>471</v>
      </c>
      <c r="G47" s="134">
        <f t="shared" si="1"/>
        <v>3.5047250539474662E-4</v>
      </c>
      <c r="H47" s="1">
        <v>1976</v>
      </c>
      <c r="I47" s="134">
        <f t="shared" si="2"/>
        <v>1.4703474960934594E-3</v>
      </c>
      <c r="J47" s="1">
        <v>3027</v>
      </c>
      <c r="K47" s="134">
        <f t="shared" si="3"/>
        <v>2.2523997321229256E-3</v>
      </c>
      <c r="L47" s="1">
        <v>805430</v>
      </c>
      <c r="M47" s="135">
        <f t="shared" si="4"/>
        <v>0.59932286628469378</v>
      </c>
      <c r="N47" s="1">
        <v>4714</v>
      </c>
      <c r="O47" s="135">
        <f t="shared" si="5"/>
        <v>3.5077014658828781E-3</v>
      </c>
      <c r="P47" s="1">
        <v>1047711</v>
      </c>
      <c r="Q47" s="1">
        <v>105043.79999999999</v>
      </c>
      <c r="R47" s="135">
        <f t="shared" si="6"/>
        <v>7.8163405015254109E-2</v>
      </c>
      <c r="S47" s="1">
        <v>1343900</v>
      </c>
      <c r="T47" s="1">
        <v>44159</v>
      </c>
      <c r="U47" s="131">
        <v>32859.64</v>
      </c>
      <c r="V47" s="1">
        <v>56374</v>
      </c>
      <c r="W47" s="1">
        <v>41948370</v>
      </c>
    </row>
    <row r="48" spans="1:23">
      <c r="A48" s="99">
        <v>9</v>
      </c>
      <c r="B48" t="s">
        <v>178</v>
      </c>
      <c r="C48" s="99">
        <v>2015</v>
      </c>
      <c r="D48" s="1">
        <v>580</v>
      </c>
      <c r="E48" s="133">
        <f t="shared" si="0"/>
        <v>4.2325540325658544E-4</v>
      </c>
      <c r="F48" s="1">
        <v>471</v>
      </c>
      <c r="G48" s="134">
        <f t="shared" si="1"/>
        <v>3.4371257747215818E-4</v>
      </c>
      <c r="H48" s="1">
        <v>1628</v>
      </c>
      <c r="I48" s="134">
        <f t="shared" si="2"/>
        <v>1.1880341318995192E-3</v>
      </c>
      <c r="J48" s="1">
        <v>2679</v>
      </c>
      <c r="K48" s="134">
        <f t="shared" si="3"/>
        <v>1.955002112628263E-3</v>
      </c>
      <c r="L48" s="1">
        <v>861520</v>
      </c>
      <c r="M48" s="135">
        <f t="shared" si="4"/>
        <v>0.62869481898898882</v>
      </c>
      <c r="N48" s="1">
        <v>4026</v>
      </c>
      <c r="O48" s="135">
        <f t="shared" si="5"/>
        <v>2.937976299156919E-3</v>
      </c>
      <c r="P48" s="1">
        <v>1118101</v>
      </c>
      <c r="Q48" s="1">
        <v>82663.100000000006</v>
      </c>
      <c r="R48" s="135">
        <f t="shared" si="6"/>
        <v>6.0323454698171471E-2</v>
      </c>
      <c r="S48" s="1">
        <v>1370331</v>
      </c>
      <c r="T48" s="1">
        <v>45961</v>
      </c>
      <c r="U48" s="131">
        <v>33479.769999999997</v>
      </c>
      <c r="V48" s="1">
        <v>60992</v>
      </c>
      <c r="W48" s="1">
        <v>44428550</v>
      </c>
    </row>
    <row r="49" spans="1:23">
      <c r="A49" s="99">
        <v>10</v>
      </c>
      <c r="B49" t="s">
        <v>182</v>
      </c>
      <c r="C49" s="99">
        <v>2011</v>
      </c>
      <c r="D49" s="1">
        <v>216</v>
      </c>
      <c r="E49" s="133">
        <f t="shared" si="0"/>
        <v>1.2351326623970724E-4</v>
      </c>
      <c r="F49" s="1">
        <v>259</v>
      </c>
      <c r="G49" s="134">
        <f t="shared" si="1"/>
        <v>1.4810155535224153E-4</v>
      </c>
      <c r="H49" s="1">
        <v>1785</v>
      </c>
      <c r="I49" s="134">
        <f t="shared" si="2"/>
        <v>1.0206999085086916E-3</v>
      </c>
      <c r="J49" s="1">
        <v>2260</v>
      </c>
      <c r="K49" s="134">
        <f t="shared" si="3"/>
        <v>1.2923147301006405E-3</v>
      </c>
      <c r="L49" s="1">
        <v>2010300</v>
      </c>
      <c r="M49" s="135">
        <f t="shared" si="4"/>
        <v>1.1495311070448306</v>
      </c>
      <c r="N49" s="1">
        <v>66000</v>
      </c>
      <c r="O49" s="135">
        <f t="shared" si="5"/>
        <v>3.7740164684354989E-2</v>
      </c>
      <c r="P49" s="1">
        <v>904790</v>
      </c>
      <c r="Q49" s="1">
        <v>219737</v>
      </c>
      <c r="R49" s="135">
        <f t="shared" si="6"/>
        <v>0.12565016010978958</v>
      </c>
      <c r="S49" s="1">
        <v>1748800</v>
      </c>
      <c r="T49" s="1">
        <v>118961</v>
      </c>
      <c r="U49" s="131">
        <v>68024.210000000006</v>
      </c>
      <c r="V49" s="1">
        <v>144841</v>
      </c>
      <c r="W49" s="1">
        <v>72571750</v>
      </c>
    </row>
    <row r="50" spans="1:23">
      <c r="A50" s="99">
        <v>10</v>
      </c>
      <c r="B50" t="s">
        <v>182</v>
      </c>
      <c r="C50" s="99">
        <v>2012</v>
      </c>
      <c r="D50" s="1">
        <v>256</v>
      </c>
      <c r="E50" s="133">
        <f t="shared" si="0"/>
        <v>1.4182039776189685E-4</v>
      </c>
      <c r="F50" s="1">
        <v>259</v>
      </c>
      <c r="G50" s="134">
        <f t="shared" si="1"/>
        <v>1.4348235554816906E-4</v>
      </c>
      <c r="H50" s="1">
        <v>1914</v>
      </c>
      <c r="I50" s="134">
        <f t="shared" si="2"/>
        <v>1.0603290676416818E-3</v>
      </c>
      <c r="J50" s="1">
        <v>2429</v>
      </c>
      <c r="K50" s="134">
        <f t="shared" si="3"/>
        <v>1.3456318209517479E-3</v>
      </c>
      <c r="L50" s="1">
        <v>2190040</v>
      </c>
      <c r="M50" s="135">
        <f t="shared" si="4"/>
        <v>1.2132513434158771</v>
      </c>
      <c r="N50" s="1">
        <v>66894</v>
      </c>
      <c r="O50" s="135">
        <f t="shared" si="5"/>
        <v>3.7058334718298155E-2</v>
      </c>
      <c r="P50" s="1">
        <v>997793</v>
      </c>
      <c r="Q50" s="1">
        <v>537110.70000000007</v>
      </c>
      <c r="R50" s="135">
        <f t="shared" si="6"/>
        <v>0.2975517699850424</v>
      </c>
      <c r="S50" s="1">
        <v>1805100</v>
      </c>
      <c r="T50" s="1">
        <v>128035</v>
      </c>
      <c r="U50" s="130">
        <v>70930</v>
      </c>
      <c r="V50" s="1">
        <v>126914</v>
      </c>
      <c r="W50" s="1">
        <v>80240250</v>
      </c>
    </row>
    <row r="51" spans="1:23">
      <c r="A51" s="99">
        <v>10</v>
      </c>
      <c r="B51" t="s">
        <v>182</v>
      </c>
      <c r="C51" s="99">
        <v>2013</v>
      </c>
      <c r="D51" s="1">
        <v>257</v>
      </c>
      <c r="E51" s="133">
        <f t="shared" si="0"/>
        <v>1.3806812076931342E-4</v>
      </c>
      <c r="F51" s="1">
        <v>266</v>
      </c>
      <c r="G51" s="134">
        <f t="shared" si="1"/>
        <v>1.429031911464489E-4</v>
      </c>
      <c r="H51" s="1">
        <v>1999</v>
      </c>
      <c r="I51" s="134">
        <f t="shared" si="2"/>
        <v>1.0739228537659825E-3</v>
      </c>
      <c r="J51" s="1">
        <v>2522</v>
      </c>
      <c r="K51" s="134">
        <f t="shared" si="3"/>
        <v>1.3548941656817449E-3</v>
      </c>
      <c r="L51" s="1">
        <v>2421920</v>
      </c>
      <c r="M51" s="135">
        <f t="shared" si="4"/>
        <v>1.3011281830879984</v>
      </c>
      <c r="N51" s="1">
        <v>73920</v>
      </c>
      <c r="O51" s="135">
        <f t="shared" si="5"/>
        <v>3.9712044697539486E-2</v>
      </c>
      <c r="P51" s="1">
        <v>1100265</v>
      </c>
      <c r="Q51" s="1">
        <v>315730.09999999998</v>
      </c>
      <c r="R51" s="135">
        <f t="shared" si="6"/>
        <v>0.16961969485333619</v>
      </c>
      <c r="S51" s="1">
        <v>1861400</v>
      </c>
      <c r="T51" s="1">
        <v>137264</v>
      </c>
      <c r="U51" s="131">
        <v>73743.33</v>
      </c>
      <c r="V51" s="1">
        <v>163262</v>
      </c>
      <c r="W51" s="1">
        <v>87710290</v>
      </c>
    </row>
    <row r="52" spans="1:23">
      <c r="A52" s="99">
        <v>10</v>
      </c>
      <c r="B52" t="s">
        <v>182</v>
      </c>
      <c r="C52" s="99">
        <v>2014</v>
      </c>
      <c r="D52" s="1">
        <v>452</v>
      </c>
      <c r="E52" s="133">
        <f t="shared" si="0"/>
        <v>2.357358923542297E-4</v>
      </c>
      <c r="F52" s="1">
        <v>465</v>
      </c>
      <c r="G52" s="134">
        <f t="shared" si="1"/>
        <v>2.4251590695733807E-4</v>
      </c>
      <c r="H52" s="1">
        <v>2020</v>
      </c>
      <c r="I52" s="134">
        <f t="shared" si="2"/>
        <v>1.0535099614060706E-3</v>
      </c>
      <c r="J52" s="1">
        <v>2937</v>
      </c>
      <c r="K52" s="134">
        <f t="shared" si="3"/>
        <v>1.5317617607176384E-3</v>
      </c>
      <c r="L52" s="1">
        <v>2618480</v>
      </c>
      <c r="M52" s="135">
        <f t="shared" si="4"/>
        <v>1.3656409721497862</v>
      </c>
      <c r="N52" s="1">
        <v>78217</v>
      </c>
      <c r="O52" s="135">
        <f t="shared" si="5"/>
        <v>4.0793261708563677E-2</v>
      </c>
      <c r="P52" s="1">
        <v>1271562</v>
      </c>
      <c r="Q52" s="1">
        <v>392114.7</v>
      </c>
      <c r="R52" s="135">
        <f t="shared" si="6"/>
        <v>0.20450333785334307</v>
      </c>
      <c r="S52" s="1">
        <v>1917400</v>
      </c>
      <c r="T52" s="1">
        <v>146325</v>
      </c>
      <c r="U52" s="131">
        <v>76313.81</v>
      </c>
      <c r="V52" s="1">
        <v>180880</v>
      </c>
      <c r="W52" s="1">
        <v>94335330</v>
      </c>
    </row>
    <row r="53" spans="1:23">
      <c r="A53" s="99">
        <v>10</v>
      </c>
      <c r="B53" t="s">
        <v>182</v>
      </c>
      <c r="C53" s="99">
        <v>2015</v>
      </c>
      <c r="D53" s="1">
        <v>452</v>
      </c>
      <c r="E53" s="133">
        <f t="shared" si="0"/>
        <v>2.2963827399402433E-4</v>
      </c>
      <c r="F53" s="1">
        <v>465</v>
      </c>
      <c r="G53" s="134">
        <f t="shared" si="1"/>
        <v>2.3624291461774626E-4</v>
      </c>
      <c r="H53" s="1">
        <v>1685</v>
      </c>
      <c r="I53" s="134">
        <f t="shared" si="2"/>
        <v>8.5606303469011277E-4</v>
      </c>
      <c r="J53" s="1">
        <v>2602</v>
      </c>
      <c r="K53" s="134">
        <f t="shared" si="3"/>
        <v>1.3219442233018833E-3</v>
      </c>
      <c r="L53" s="1">
        <v>2694790</v>
      </c>
      <c r="M53" s="135">
        <f t="shared" si="4"/>
        <v>1.3690861158768957</v>
      </c>
      <c r="N53" s="1">
        <v>100514</v>
      </c>
      <c r="O53" s="135">
        <f t="shared" si="5"/>
        <v>5.1066065204060533E-2</v>
      </c>
      <c r="P53" s="1">
        <v>1344712</v>
      </c>
      <c r="Q53" s="1">
        <v>640421.30000000005</v>
      </c>
      <c r="R53" s="135">
        <f t="shared" si="6"/>
        <v>0.32536557955975498</v>
      </c>
      <c r="S53" s="1">
        <v>1968313</v>
      </c>
      <c r="T53" s="1">
        <v>155113</v>
      </c>
      <c r="U53" s="131">
        <v>78616.070000000007</v>
      </c>
      <c r="V53" s="1">
        <v>199539</v>
      </c>
      <c r="W53" s="1">
        <v>101132410</v>
      </c>
    </row>
    <row r="54" spans="1:23">
      <c r="A54" s="99">
        <v>11</v>
      </c>
      <c r="B54" t="s">
        <v>10</v>
      </c>
      <c r="C54" s="99">
        <v>2011</v>
      </c>
      <c r="D54" s="1">
        <v>27</v>
      </c>
      <c r="E54" s="133">
        <f t="shared" si="0"/>
        <v>2.7686344479650536E-6</v>
      </c>
      <c r="F54" s="1">
        <v>2820</v>
      </c>
      <c r="G54" s="134">
        <f t="shared" si="1"/>
        <v>2.8916848678746116E-4</v>
      </c>
      <c r="H54" s="1">
        <v>0</v>
      </c>
      <c r="I54" s="134">
        <f t="shared" si="2"/>
        <v>0</v>
      </c>
      <c r="J54" s="1">
        <v>2847</v>
      </c>
      <c r="K54" s="134">
        <f t="shared" si="3"/>
        <v>2.9193712123542619E-4</v>
      </c>
      <c r="L54" s="1">
        <v>35061380</v>
      </c>
      <c r="M54" s="135">
        <f t="shared" si="4"/>
        <v>3.5952646096738139</v>
      </c>
      <c r="N54" s="1">
        <v>352159</v>
      </c>
      <c r="O54" s="135">
        <f t="shared" si="5"/>
        <v>3.611109402077501E-2</v>
      </c>
      <c r="P54" s="1">
        <v>1355688</v>
      </c>
      <c r="Q54" s="1">
        <v>4824078.8</v>
      </c>
      <c r="R54" s="135">
        <f t="shared" si="6"/>
        <v>0.49467076834733031</v>
      </c>
      <c r="S54" s="1">
        <v>9752100</v>
      </c>
      <c r="T54" s="1">
        <v>1147558</v>
      </c>
      <c r="U54" s="131">
        <v>117672.92</v>
      </c>
      <c r="V54" s="1">
        <v>1369433</v>
      </c>
      <c r="W54" s="1">
        <v>125533820</v>
      </c>
    </row>
    <row r="55" spans="1:23">
      <c r="A55" s="99">
        <v>11</v>
      </c>
      <c r="B55" t="s">
        <v>10</v>
      </c>
      <c r="C55" s="99">
        <v>2012</v>
      </c>
      <c r="D55" s="1">
        <v>50</v>
      </c>
      <c r="E55" s="133">
        <f t="shared" si="0"/>
        <v>5.069914115654881E-6</v>
      </c>
      <c r="F55" s="1">
        <v>2821</v>
      </c>
      <c r="G55" s="134">
        <f t="shared" si="1"/>
        <v>2.8604455440524838E-4</v>
      </c>
      <c r="H55" s="1">
        <v>0</v>
      </c>
      <c r="I55" s="134">
        <f t="shared" si="2"/>
        <v>0</v>
      </c>
      <c r="J55" s="1">
        <v>2871</v>
      </c>
      <c r="K55" s="134">
        <f t="shared" si="3"/>
        <v>2.9111446852090326E-4</v>
      </c>
      <c r="L55" s="1">
        <v>38168750</v>
      </c>
      <c r="M55" s="135">
        <f t="shared" si="4"/>
        <v>3.8702456880380445</v>
      </c>
      <c r="N55" s="1">
        <v>369203</v>
      </c>
      <c r="O55" s="135">
        <f t="shared" si="5"/>
        <v>3.7436550024842578E-2</v>
      </c>
      <c r="P55" s="1">
        <v>1403098</v>
      </c>
      <c r="Q55" s="1">
        <v>4107720.7999999993</v>
      </c>
      <c r="R55" s="135">
        <f t="shared" si="6"/>
        <v>0.4165158333417831</v>
      </c>
      <c r="S55" s="1">
        <v>9862100</v>
      </c>
      <c r="T55" s="1">
        <v>1222528</v>
      </c>
      <c r="U55" s="131">
        <v>123962.38</v>
      </c>
      <c r="V55" s="1">
        <v>1224218</v>
      </c>
      <c r="W55" s="1">
        <v>138858290</v>
      </c>
    </row>
    <row r="56" spans="1:23">
      <c r="A56" s="99">
        <v>11</v>
      </c>
      <c r="B56" t="s">
        <v>10</v>
      </c>
      <c r="C56" s="99">
        <v>2013</v>
      </c>
      <c r="D56" s="1">
        <v>50</v>
      </c>
      <c r="E56" s="133">
        <f t="shared" si="0"/>
        <v>5.0150954372661716E-6</v>
      </c>
      <c r="F56" s="1">
        <v>2821</v>
      </c>
      <c r="G56" s="134">
        <f t="shared" si="1"/>
        <v>2.8295168457055739E-4</v>
      </c>
      <c r="H56" s="1">
        <v>0</v>
      </c>
      <c r="I56" s="134">
        <f t="shared" si="2"/>
        <v>0</v>
      </c>
      <c r="J56" s="1">
        <v>2871</v>
      </c>
      <c r="K56" s="134">
        <f t="shared" si="3"/>
        <v>2.8796678000782354E-4</v>
      </c>
      <c r="L56" s="1">
        <v>39092560</v>
      </c>
      <c r="M56" s="135">
        <f t="shared" si="4"/>
        <v>3.9210583857410808</v>
      </c>
      <c r="N56" s="1">
        <v>369440</v>
      </c>
      <c r="O56" s="135">
        <f t="shared" si="5"/>
        <v>3.7055537166872286E-2</v>
      </c>
      <c r="P56" s="1">
        <v>1528429</v>
      </c>
      <c r="Q56" s="1">
        <v>2591127.6</v>
      </c>
      <c r="R56" s="135">
        <f t="shared" si="6"/>
        <v>0.25989504408268888</v>
      </c>
      <c r="S56" s="1">
        <v>9969900</v>
      </c>
      <c r="T56" s="1">
        <v>1296695</v>
      </c>
      <c r="U56" s="131">
        <v>130060.31</v>
      </c>
      <c r="V56" s="1">
        <v>1546876</v>
      </c>
      <c r="W56" s="1">
        <v>155153920</v>
      </c>
    </row>
    <row r="57" spans="1:23">
      <c r="A57" s="99">
        <v>11</v>
      </c>
      <c r="B57" t="s">
        <v>10</v>
      </c>
      <c r="C57" s="99">
        <v>2014</v>
      </c>
      <c r="D57" s="1">
        <v>19</v>
      </c>
      <c r="E57" s="133">
        <f t="shared" si="0"/>
        <v>1.8857999265530555E-6</v>
      </c>
      <c r="F57" s="1">
        <v>2821</v>
      </c>
      <c r="G57" s="134">
        <f t="shared" si="1"/>
        <v>2.7999166277927211E-4</v>
      </c>
      <c r="H57" s="1">
        <v>0</v>
      </c>
      <c r="I57" s="134">
        <f t="shared" si="2"/>
        <v>0</v>
      </c>
      <c r="J57" s="1">
        <v>2840</v>
      </c>
      <c r="K57" s="134">
        <f t="shared" si="3"/>
        <v>2.8187746270582514E-4</v>
      </c>
      <c r="L57" s="1">
        <v>43096460</v>
      </c>
      <c r="M57" s="135">
        <f t="shared" si="4"/>
        <v>4.2774369001419315</v>
      </c>
      <c r="N57" s="1">
        <v>323244</v>
      </c>
      <c r="O57" s="135">
        <f t="shared" si="5"/>
        <v>3.2082816392563995E-2</v>
      </c>
      <c r="P57" s="1">
        <v>1708275</v>
      </c>
      <c r="Q57" s="1">
        <v>4509362.8</v>
      </c>
      <c r="R57" s="135">
        <f t="shared" si="6"/>
        <v>0.44756610721268841</v>
      </c>
      <c r="S57" s="1">
        <v>10075300</v>
      </c>
      <c r="T57" s="1">
        <v>1373389</v>
      </c>
      <c r="U57" s="131">
        <v>136312.34</v>
      </c>
      <c r="V57" s="1">
        <v>1762316</v>
      </c>
      <c r="W57" s="1">
        <v>174914360</v>
      </c>
    </row>
    <row r="58" spans="1:23">
      <c r="A58" s="99">
        <v>11</v>
      </c>
      <c r="B58" t="s">
        <v>10</v>
      </c>
      <c r="C58" s="99">
        <v>2015</v>
      </c>
      <c r="D58" s="1">
        <v>19</v>
      </c>
      <c r="E58" s="133">
        <f t="shared" si="0"/>
        <v>1.8711590766873867E-6</v>
      </c>
      <c r="F58" s="1">
        <v>2857</v>
      </c>
      <c r="G58" s="134">
        <f t="shared" si="1"/>
        <v>2.8136323589978232E-4</v>
      </c>
      <c r="H58" s="1">
        <v>0</v>
      </c>
      <c r="I58" s="134">
        <f t="shared" si="2"/>
        <v>0</v>
      </c>
      <c r="J58" s="1">
        <v>2876</v>
      </c>
      <c r="K58" s="134">
        <f t="shared" si="3"/>
        <v>2.8323439497646971E-4</v>
      </c>
      <c r="L58" s="1">
        <v>44071430</v>
      </c>
      <c r="M58" s="135">
        <f t="shared" si="4"/>
        <v>4.3402450666890946</v>
      </c>
      <c r="N58" s="1">
        <v>451614</v>
      </c>
      <c r="O58" s="135">
        <f t="shared" si="5"/>
        <v>4.4475875539952497E-2</v>
      </c>
      <c r="P58" s="1">
        <v>1773431</v>
      </c>
      <c r="Q58" s="1">
        <v>3619392.5000000005</v>
      </c>
      <c r="R58" s="135">
        <f t="shared" si="6"/>
        <v>0.35644521728785544</v>
      </c>
      <c r="S58" s="1">
        <v>10154134</v>
      </c>
      <c r="T58" s="1">
        <v>1454348</v>
      </c>
      <c r="U58" s="131">
        <v>142892.19</v>
      </c>
      <c r="V58" s="1">
        <v>1989330</v>
      </c>
      <c r="W58" s="1">
        <v>195455330</v>
      </c>
    </row>
    <row r="59" spans="1:23">
      <c r="A59" s="99">
        <v>12</v>
      </c>
      <c r="B59" t="s">
        <v>11</v>
      </c>
      <c r="C59" s="99">
        <v>2011</v>
      </c>
      <c r="D59" s="1">
        <v>807</v>
      </c>
      <c r="E59" s="133">
        <f t="shared" si="0"/>
        <v>1.8366455160359408E-5</v>
      </c>
      <c r="F59" s="1">
        <v>1113</v>
      </c>
      <c r="G59" s="134">
        <f t="shared" si="1"/>
        <v>2.5330687228599778E-5</v>
      </c>
      <c r="H59" s="1">
        <v>7936</v>
      </c>
      <c r="I59" s="134">
        <f t="shared" si="2"/>
        <v>1.8061485520769798E-4</v>
      </c>
      <c r="J59" s="1">
        <v>9856</v>
      </c>
      <c r="K59" s="134">
        <f t="shared" si="3"/>
        <v>2.2431199759665718E-4</v>
      </c>
      <c r="L59" s="1">
        <v>34053600</v>
      </c>
      <c r="M59" s="135">
        <f t="shared" si="4"/>
        <v>0.77502344169617743</v>
      </c>
      <c r="N59" s="1">
        <v>273701</v>
      </c>
      <c r="O59" s="135">
        <f t="shared" si="5"/>
        <v>6.2291414421877704E-3</v>
      </c>
      <c r="P59" s="1">
        <v>608708</v>
      </c>
      <c r="Q59" s="1">
        <v>3839359.5999999996</v>
      </c>
      <c r="R59" s="135">
        <f t="shared" si="6"/>
        <v>8.7379709960217392E-2</v>
      </c>
      <c r="S59" s="1">
        <v>43938800</v>
      </c>
      <c r="T59" s="1">
        <v>965622</v>
      </c>
      <c r="U59" s="131">
        <v>21976.53</v>
      </c>
      <c r="V59" s="1">
        <v>1128246</v>
      </c>
      <c r="W59" s="1">
        <v>23251170</v>
      </c>
    </row>
    <row r="60" spans="1:23">
      <c r="A60" s="99">
        <v>12</v>
      </c>
      <c r="B60" t="s">
        <v>11</v>
      </c>
      <c r="C60" s="99">
        <v>2012</v>
      </c>
      <c r="D60" s="1">
        <v>882</v>
      </c>
      <c r="E60" s="133">
        <f t="shared" si="0"/>
        <v>1.9756515506176712E-5</v>
      </c>
      <c r="F60" s="1">
        <v>1113</v>
      </c>
      <c r="G60" s="134">
        <f t="shared" si="1"/>
        <v>2.4930840995889658E-5</v>
      </c>
      <c r="H60" s="1">
        <v>7592</v>
      </c>
      <c r="I60" s="134">
        <f t="shared" si="2"/>
        <v>1.700583511597433E-4</v>
      </c>
      <c r="J60" s="1">
        <v>9587</v>
      </c>
      <c r="K60" s="134">
        <f t="shared" si="3"/>
        <v>2.1474570766180968E-4</v>
      </c>
      <c r="L60" s="1">
        <v>36655280</v>
      </c>
      <c r="M60" s="135">
        <f t="shared" si="4"/>
        <v>0.82106644864313949</v>
      </c>
      <c r="N60" s="1">
        <v>303721</v>
      </c>
      <c r="O60" s="135">
        <f t="shared" si="5"/>
        <v>6.8032524331649623E-3</v>
      </c>
      <c r="P60" s="1">
        <v>651026</v>
      </c>
      <c r="Q60" s="1">
        <v>4210703.8</v>
      </c>
      <c r="R60" s="135">
        <f t="shared" si="6"/>
        <v>9.4318406934940133E-2</v>
      </c>
      <c r="S60" s="1">
        <v>44643500</v>
      </c>
      <c r="T60" s="1">
        <v>1028410</v>
      </c>
      <c r="U60" s="130">
        <v>23036</v>
      </c>
      <c r="V60" s="1">
        <v>1021629</v>
      </c>
      <c r="W60" s="1">
        <v>25272290</v>
      </c>
    </row>
    <row r="61" spans="1:23">
      <c r="A61" s="99">
        <v>12</v>
      </c>
      <c r="B61" t="s">
        <v>11</v>
      </c>
      <c r="C61" s="99">
        <v>2013</v>
      </c>
      <c r="D61" s="1">
        <v>882</v>
      </c>
      <c r="E61" s="133">
        <f t="shared" si="0"/>
        <v>1.9452678382384077E-5</v>
      </c>
      <c r="F61" s="1">
        <v>1145</v>
      </c>
      <c r="G61" s="134">
        <f t="shared" si="1"/>
        <v>2.525319359164373E-5</v>
      </c>
      <c r="H61" s="1">
        <v>7613</v>
      </c>
      <c r="I61" s="134">
        <f t="shared" si="2"/>
        <v>1.6790616839579362E-4</v>
      </c>
      <c r="J61" s="1">
        <v>9640</v>
      </c>
      <c r="K61" s="134">
        <f t="shared" si="3"/>
        <v>2.1261204036982143E-4</v>
      </c>
      <c r="L61" s="1">
        <v>18205080</v>
      </c>
      <c r="M61" s="135">
        <f t="shared" si="4"/>
        <v>0.40151651492695323</v>
      </c>
      <c r="N61" s="1">
        <v>247968</v>
      </c>
      <c r="O61" s="135">
        <f t="shared" si="5"/>
        <v>5.4689815795045523E-3</v>
      </c>
      <c r="P61" s="1">
        <v>726828</v>
      </c>
      <c r="Q61" s="1">
        <v>7124880.700000002</v>
      </c>
      <c r="R61" s="135">
        <f t="shared" si="6"/>
        <v>0.15714060404756869</v>
      </c>
      <c r="S61" s="1">
        <v>45340800</v>
      </c>
      <c r="T61" s="1">
        <v>1093544</v>
      </c>
      <c r="U61" s="131">
        <v>24118.31</v>
      </c>
      <c r="V61" s="1">
        <v>1258989</v>
      </c>
      <c r="W61" s="1">
        <v>27767250</v>
      </c>
    </row>
    <row r="62" spans="1:23">
      <c r="A62" s="99">
        <v>12</v>
      </c>
      <c r="B62" t="s">
        <v>11</v>
      </c>
      <c r="C62" s="99">
        <v>2014</v>
      </c>
      <c r="D62" s="1">
        <v>1168</v>
      </c>
      <c r="E62" s="133">
        <f t="shared" si="0"/>
        <v>2.5374976102334151E-5</v>
      </c>
      <c r="F62" s="1">
        <v>1141</v>
      </c>
      <c r="G62" s="134">
        <f t="shared" si="1"/>
        <v>2.4788397031475399E-5</v>
      </c>
      <c r="H62" s="1">
        <v>7656</v>
      </c>
      <c r="I62" s="134">
        <f t="shared" si="2"/>
        <v>1.6632775431461494E-4</v>
      </c>
      <c r="J62" s="1">
        <v>9965</v>
      </c>
      <c r="K62" s="134">
        <f t="shared" si="3"/>
        <v>2.1649112744842448E-4</v>
      </c>
      <c r="L62" s="1">
        <v>19631460</v>
      </c>
      <c r="M62" s="135">
        <f t="shared" si="4"/>
        <v>0.42649642838521301</v>
      </c>
      <c r="N62" s="1">
        <v>312993</v>
      </c>
      <c r="O62" s="135">
        <f t="shared" si="5"/>
        <v>6.7998201157516034E-3</v>
      </c>
      <c r="P62" s="1">
        <v>793816</v>
      </c>
      <c r="Q62" s="1">
        <v>6561946.3999999985</v>
      </c>
      <c r="R62" s="135">
        <f t="shared" si="6"/>
        <v>0.14255927490136777</v>
      </c>
      <c r="S62" s="1">
        <v>46029600</v>
      </c>
      <c r="T62" s="1">
        <v>1149216</v>
      </c>
      <c r="U62" s="131">
        <v>24966.86</v>
      </c>
      <c r="V62" s="1">
        <v>1385825</v>
      </c>
      <c r="W62" s="1">
        <v>30107210</v>
      </c>
    </row>
    <row r="63" spans="1:23">
      <c r="A63" s="99">
        <v>12</v>
      </c>
      <c r="B63" t="s">
        <v>11</v>
      </c>
      <c r="C63" s="99">
        <v>2015</v>
      </c>
      <c r="D63" s="1">
        <v>1168</v>
      </c>
      <c r="E63" s="133">
        <f t="shared" si="0"/>
        <v>2.5027741580168464E-5</v>
      </c>
      <c r="F63" s="1">
        <v>1141</v>
      </c>
      <c r="G63" s="134">
        <f t="shared" si="1"/>
        <v>2.4449189334736487E-5</v>
      </c>
      <c r="H63" s="1">
        <v>8060</v>
      </c>
      <c r="I63" s="134">
        <f t="shared" si="2"/>
        <v>1.7270855919191593E-4</v>
      </c>
      <c r="J63" s="1">
        <v>10369</v>
      </c>
      <c r="K63" s="134">
        <f t="shared" si="3"/>
        <v>2.2218549010682089E-4</v>
      </c>
      <c r="L63" s="1">
        <v>20408190</v>
      </c>
      <c r="M63" s="135">
        <f t="shared" si="4"/>
        <v>0.4373038573963855</v>
      </c>
      <c r="N63" s="1">
        <v>338706</v>
      </c>
      <c r="O63" s="135">
        <f t="shared" si="5"/>
        <v>7.2577450681956673E-3</v>
      </c>
      <c r="P63" s="1">
        <v>896895</v>
      </c>
      <c r="Q63" s="1">
        <v>5738714.2999999989</v>
      </c>
      <c r="R63" s="135">
        <f t="shared" si="6"/>
        <v>0.12296837200583675</v>
      </c>
      <c r="S63" s="1">
        <v>46668214</v>
      </c>
      <c r="T63" s="1">
        <v>1207083</v>
      </c>
      <c r="U63" s="131">
        <v>25842.32</v>
      </c>
      <c r="V63" s="1">
        <v>1524832</v>
      </c>
      <c r="W63" s="1">
        <v>32644960</v>
      </c>
    </row>
    <row r="64" spans="1:23">
      <c r="A64" s="99">
        <v>13</v>
      </c>
      <c r="B64" t="s">
        <v>192</v>
      </c>
      <c r="C64" s="99">
        <v>2011</v>
      </c>
      <c r="D64" s="1">
        <v>718</v>
      </c>
      <c r="E64" s="133">
        <f t="shared" si="0"/>
        <v>2.1940144352704628E-5</v>
      </c>
      <c r="F64" s="1">
        <v>1287</v>
      </c>
      <c r="G64" s="134">
        <f t="shared" si="1"/>
        <v>3.9327250392661356E-5</v>
      </c>
      <c r="H64" s="1">
        <v>11729</v>
      </c>
      <c r="I64" s="134">
        <f t="shared" si="2"/>
        <v>3.5840661993436293E-4</v>
      </c>
      <c r="J64" s="1">
        <v>13734</v>
      </c>
      <c r="K64" s="134">
        <f t="shared" si="3"/>
        <v>4.1967401467972888E-4</v>
      </c>
      <c r="L64" s="1">
        <v>15315890</v>
      </c>
      <c r="M64" s="135">
        <f t="shared" si="4"/>
        <v>0.46801230848209646</v>
      </c>
      <c r="N64" s="1">
        <v>248190</v>
      </c>
      <c r="O64" s="135">
        <f t="shared" si="5"/>
        <v>7.5840173076570493E-3</v>
      </c>
      <c r="P64" s="1">
        <v>463907</v>
      </c>
      <c r="Q64" s="1">
        <v>174964.9</v>
      </c>
      <c r="R64" s="135">
        <f t="shared" si="6"/>
        <v>5.3464556582960027E-3</v>
      </c>
      <c r="S64" s="1">
        <v>32725400</v>
      </c>
      <c r="T64" s="1">
        <v>656268</v>
      </c>
      <c r="U64" s="131">
        <v>20053.8</v>
      </c>
      <c r="V64" s="1">
        <v>754529</v>
      </c>
      <c r="W64" s="1">
        <v>21162830</v>
      </c>
    </row>
    <row r="65" spans="1:23">
      <c r="A65" s="99">
        <v>13</v>
      </c>
      <c r="B65" t="s">
        <v>192</v>
      </c>
      <c r="C65" s="99">
        <v>2012</v>
      </c>
      <c r="D65" s="1">
        <v>432</v>
      </c>
      <c r="E65" s="133">
        <f t="shared" si="0"/>
        <v>1.3091424813704785E-5</v>
      </c>
      <c r="F65" s="1">
        <v>1287</v>
      </c>
      <c r="G65" s="134">
        <f t="shared" si="1"/>
        <v>3.9001536424162171E-5</v>
      </c>
      <c r="H65" s="1">
        <v>11837</v>
      </c>
      <c r="I65" s="134">
        <f t="shared" si="2"/>
        <v>3.5871110074033226E-4</v>
      </c>
      <c r="J65" s="1">
        <v>13556</v>
      </c>
      <c r="K65" s="134">
        <f t="shared" si="3"/>
        <v>4.1080406197819918E-4</v>
      </c>
      <c r="L65" s="1">
        <v>16600419.999999998</v>
      </c>
      <c r="M65" s="135">
        <f t="shared" si="4"/>
        <v>0.50306284793037304</v>
      </c>
      <c r="N65" s="1">
        <v>266993</v>
      </c>
      <c r="O65" s="135">
        <f t="shared" si="5"/>
        <v>8.0910157066793557E-3</v>
      </c>
      <c r="P65" s="1">
        <v>502220</v>
      </c>
      <c r="Q65" s="1">
        <v>241512.59999999995</v>
      </c>
      <c r="R65" s="135">
        <f t="shared" si="6"/>
        <v>7.3188519547739755E-3</v>
      </c>
      <c r="S65" s="1">
        <v>32998699.999999996</v>
      </c>
      <c r="T65" s="1">
        <v>691343</v>
      </c>
      <c r="U65" s="131">
        <v>20950.62</v>
      </c>
      <c r="V65" s="1">
        <v>692562</v>
      </c>
      <c r="W65" s="1">
        <v>22865430</v>
      </c>
    </row>
    <row r="66" spans="1:23">
      <c r="A66" s="99">
        <v>13</v>
      </c>
      <c r="B66" t="s">
        <v>192</v>
      </c>
      <c r="C66" s="99">
        <v>2013</v>
      </c>
      <c r="D66" s="1">
        <v>432</v>
      </c>
      <c r="E66" s="133">
        <f t="shared" si="0"/>
        <v>1.2986895861328811E-5</v>
      </c>
      <c r="F66" s="1">
        <v>1325</v>
      </c>
      <c r="G66" s="134">
        <f t="shared" si="1"/>
        <v>3.9832493093196002E-5</v>
      </c>
      <c r="H66" s="1">
        <v>12005</v>
      </c>
      <c r="I66" s="134">
        <f t="shared" si="2"/>
        <v>3.6089741855382495E-4</v>
      </c>
      <c r="J66" s="1">
        <v>13762</v>
      </c>
      <c r="K66" s="134">
        <f t="shared" si="3"/>
        <v>4.1371680750834975E-4</v>
      </c>
      <c r="L66" s="1">
        <v>18205080</v>
      </c>
      <c r="M66" s="135">
        <f t="shared" si="4"/>
        <v>0.54728582895175903</v>
      </c>
      <c r="N66" s="1">
        <v>283336</v>
      </c>
      <c r="O66" s="135">
        <f t="shared" si="5"/>
        <v>8.5177201985311563E-3</v>
      </c>
      <c r="P66" s="1">
        <v>559713</v>
      </c>
      <c r="Q66" s="1">
        <v>464299.59999999992</v>
      </c>
      <c r="R66" s="135">
        <f t="shared" si="6"/>
        <v>1.3957894800131068E-2</v>
      </c>
      <c r="S66" s="1">
        <v>33264300.000000004</v>
      </c>
      <c r="T66" s="1">
        <v>726655</v>
      </c>
      <c r="U66" s="131">
        <v>21844.87</v>
      </c>
      <c r="V66" s="1">
        <v>830016</v>
      </c>
      <c r="W66" s="1">
        <v>24952130</v>
      </c>
    </row>
    <row r="67" spans="1:23">
      <c r="A67" s="99">
        <v>13</v>
      </c>
      <c r="B67" t="s">
        <v>192</v>
      </c>
      <c r="C67" s="99">
        <v>2014</v>
      </c>
      <c r="D67" s="1">
        <v>472</v>
      </c>
      <c r="E67" s="133">
        <f t="shared" si="0"/>
        <v>1.4080011454924575E-5</v>
      </c>
      <c r="F67" s="1">
        <v>1339</v>
      </c>
      <c r="G67" s="134">
        <f t="shared" si="1"/>
        <v>3.9943083343525434E-5</v>
      </c>
      <c r="H67" s="1">
        <v>12182</v>
      </c>
      <c r="I67" s="134">
        <f t="shared" si="2"/>
        <v>3.6339554988112536E-4</v>
      </c>
      <c r="J67" s="1">
        <v>13993</v>
      </c>
      <c r="K67" s="134">
        <f t="shared" si="3"/>
        <v>4.1741864467957537E-4</v>
      </c>
      <c r="L67" s="1">
        <v>19631460</v>
      </c>
      <c r="M67" s="135">
        <f t="shared" si="4"/>
        <v>0.58561691033240171</v>
      </c>
      <c r="N67" s="1">
        <v>305526</v>
      </c>
      <c r="O67" s="135">
        <f t="shared" si="5"/>
        <v>9.1140033469857742E-3</v>
      </c>
      <c r="P67" s="1">
        <v>626045</v>
      </c>
      <c r="Q67" s="1">
        <v>463360.6</v>
      </c>
      <c r="R67" s="135">
        <f t="shared" si="6"/>
        <v>1.3822293550340516E-2</v>
      </c>
      <c r="S67" s="1">
        <v>33522699.999999996</v>
      </c>
      <c r="T67" s="1">
        <v>764959</v>
      </c>
      <c r="U67" s="131">
        <v>22819.16</v>
      </c>
      <c r="V67" s="1">
        <v>922471</v>
      </c>
      <c r="W67" s="1">
        <v>27517840</v>
      </c>
    </row>
    <row r="68" spans="1:23">
      <c r="A68" s="99">
        <v>13</v>
      </c>
      <c r="B68" t="s">
        <v>192</v>
      </c>
      <c r="C68" s="99">
        <v>2015</v>
      </c>
      <c r="D68" s="1">
        <v>472</v>
      </c>
      <c r="E68" s="133">
        <f t="shared" si="0"/>
        <v>1.3983932639159462E-5</v>
      </c>
      <c r="F68" s="1">
        <v>1255</v>
      </c>
      <c r="G68" s="134">
        <f t="shared" si="1"/>
        <v>3.7181854792680345E-5</v>
      </c>
      <c r="H68" s="1">
        <v>12416</v>
      </c>
      <c r="I68" s="134">
        <f t="shared" si="2"/>
        <v>3.6784853315212682E-4</v>
      </c>
      <c r="J68" s="1">
        <v>14143</v>
      </c>
      <c r="K68" s="134">
        <f t="shared" si="3"/>
        <v>4.1901432058396665E-4</v>
      </c>
      <c r="L68" s="1">
        <v>20408190</v>
      </c>
      <c r="M68" s="135">
        <f t="shared" si="4"/>
        <v>0.60463295391349092</v>
      </c>
      <c r="N68" s="1">
        <v>394527</v>
      </c>
      <c r="O68" s="135">
        <f t="shared" si="5"/>
        <v>1.1688641932901832E-2</v>
      </c>
      <c r="P68" s="1">
        <v>695856</v>
      </c>
      <c r="Q68" s="1">
        <v>850397.60000000009</v>
      </c>
      <c r="R68" s="135">
        <f t="shared" si="6"/>
        <v>2.5194709226489139E-2</v>
      </c>
      <c r="S68" s="1">
        <v>33753023</v>
      </c>
      <c r="T68" s="1">
        <v>806775</v>
      </c>
      <c r="U68" s="131">
        <v>23887.37</v>
      </c>
      <c r="V68" s="1">
        <v>1011851</v>
      </c>
      <c r="W68" s="1">
        <v>29959340</v>
      </c>
    </row>
    <row r="69" spans="1:23">
      <c r="A69" s="99">
        <v>14</v>
      </c>
      <c r="B69" t="s">
        <v>196</v>
      </c>
      <c r="C69" s="99">
        <v>2011</v>
      </c>
      <c r="D69" s="1">
        <v>105</v>
      </c>
      <c r="E69" s="133">
        <f t="shared" ref="E69:E100" si="7">D69/S69</f>
        <v>2.9914529914529915E-5</v>
      </c>
      <c r="F69" s="1">
        <v>349</v>
      </c>
      <c r="G69" s="134">
        <f t="shared" ref="G69:G132" si="8">F69/S69</f>
        <v>9.9430199430199434E-5</v>
      </c>
      <c r="H69" s="1">
        <v>1576</v>
      </c>
      <c r="I69" s="134">
        <f t="shared" ref="I69:I132" si="9">H69/S69</f>
        <v>4.4900284900284903E-4</v>
      </c>
      <c r="J69" s="1">
        <v>2030</v>
      </c>
      <c r="K69" s="134">
        <f t="shared" ref="K69:K132" si="10">J69/S69</f>
        <v>5.7834757834757838E-4</v>
      </c>
      <c r="L69" s="1">
        <v>1869770</v>
      </c>
      <c r="M69" s="135">
        <f t="shared" ref="M69:M132" si="11">L69/S69</f>
        <v>0.53269800569800574</v>
      </c>
      <c r="N69" s="1">
        <v>22416</v>
      </c>
      <c r="O69" s="135">
        <f t="shared" ref="O69:O132" si="12">N69/S69</f>
        <v>6.3863247863247862E-3</v>
      </c>
      <c r="P69" s="1">
        <v>625043</v>
      </c>
      <c r="Q69" s="1">
        <v>2407</v>
      </c>
      <c r="R69" s="135">
        <f t="shared" ref="R69:R132" si="13">Q69/S69</f>
        <v>6.8575498575498578E-4</v>
      </c>
      <c r="S69" s="1">
        <v>3510000</v>
      </c>
      <c r="T69" s="1">
        <v>68050</v>
      </c>
      <c r="U69" s="131">
        <v>19387.45</v>
      </c>
      <c r="V69" s="1">
        <v>77248</v>
      </c>
      <c r="W69" s="1">
        <v>20333340</v>
      </c>
    </row>
    <row r="70" spans="1:23">
      <c r="A70" s="99">
        <v>14</v>
      </c>
      <c r="B70" t="s">
        <v>196</v>
      </c>
      <c r="C70" s="99">
        <v>2012</v>
      </c>
      <c r="D70" s="1">
        <v>205</v>
      </c>
      <c r="E70" s="133">
        <f t="shared" si="7"/>
        <v>5.7705840957072483E-5</v>
      </c>
      <c r="F70" s="1">
        <v>350</v>
      </c>
      <c r="G70" s="134">
        <f t="shared" si="8"/>
        <v>9.8522167487684735E-5</v>
      </c>
      <c r="H70" s="1">
        <v>1576</v>
      </c>
      <c r="I70" s="134">
        <f t="shared" si="9"/>
        <v>4.4363124560168894E-4</v>
      </c>
      <c r="J70" s="1">
        <v>2131</v>
      </c>
      <c r="K70" s="134">
        <f t="shared" si="10"/>
        <v>5.9985925404644621E-4</v>
      </c>
      <c r="L70" s="1">
        <v>2043750</v>
      </c>
      <c r="M70" s="135">
        <f t="shared" si="11"/>
        <v>0.5752990851513019</v>
      </c>
      <c r="N70" s="1">
        <v>23699</v>
      </c>
      <c r="O70" s="135">
        <f t="shared" si="12"/>
        <v>6.6710767065446871E-3</v>
      </c>
      <c r="P70" s="1">
        <v>700296</v>
      </c>
      <c r="Q70" s="1">
        <v>84939.199999999997</v>
      </c>
      <c r="R70" s="135">
        <f t="shared" si="13"/>
        <v>2.3909697396199858E-2</v>
      </c>
      <c r="S70" s="1">
        <v>3552500</v>
      </c>
      <c r="T70" s="1">
        <v>71702</v>
      </c>
      <c r="U70" s="131">
        <v>20183.88</v>
      </c>
      <c r="V70" s="1">
        <v>71370</v>
      </c>
      <c r="W70" s="1">
        <v>21744880</v>
      </c>
    </row>
    <row r="71" spans="1:23">
      <c r="A71" s="99">
        <v>14</v>
      </c>
      <c r="B71" t="s">
        <v>196</v>
      </c>
      <c r="C71" s="99">
        <v>2013</v>
      </c>
      <c r="D71" s="1">
        <v>205</v>
      </c>
      <c r="E71" s="133">
        <f t="shared" si="7"/>
        <v>5.7025230187209656E-5</v>
      </c>
      <c r="F71" s="1">
        <v>350</v>
      </c>
      <c r="G71" s="134">
        <f t="shared" si="8"/>
        <v>9.7360149100114053E-5</v>
      </c>
      <c r="H71" s="1">
        <v>1437</v>
      </c>
      <c r="I71" s="134">
        <f t="shared" si="9"/>
        <v>3.9973295501961111E-4</v>
      </c>
      <c r="J71" s="1">
        <v>1992</v>
      </c>
      <c r="K71" s="134">
        <f t="shared" si="10"/>
        <v>5.5411833430693482E-4</v>
      </c>
      <c r="L71" s="1">
        <v>2205790</v>
      </c>
      <c r="M71" s="135">
        <f t="shared" si="11"/>
        <v>0.61358869509583025</v>
      </c>
      <c r="N71" s="1">
        <v>20870</v>
      </c>
      <c r="O71" s="135">
        <f t="shared" si="12"/>
        <v>5.8054466049125147E-3</v>
      </c>
      <c r="P71" s="1">
        <v>777409</v>
      </c>
      <c r="Q71" s="1">
        <v>29578.499999999996</v>
      </c>
      <c r="R71" s="135">
        <f t="shared" si="13"/>
        <v>8.2279062004506371E-3</v>
      </c>
      <c r="S71" s="1">
        <v>3594900</v>
      </c>
      <c r="T71" s="1">
        <v>75627</v>
      </c>
      <c r="U71" s="131">
        <v>21037.7</v>
      </c>
      <c r="V71" s="1">
        <v>84925</v>
      </c>
      <c r="W71" s="1">
        <v>23623920</v>
      </c>
    </row>
    <row r="72" spans="1:23">
      <c r="A72" s="99">
        <v>14</v>
      </c>
      <c r="B72" t="s">
        <v>196</v>
      </c>
      <c r="C72" s="99">
        <v>2014</v>
      </c>
      <c r="D72" s="1">
        <v>228</v>
      </c>
      <c r="E72" s="133">
        <f t="shared" si="7"/>
        <v>6.2687305820571332E-5</v>
      </c>
      <c r="F72" s="1">
        <v>350</v>
      </c>
      <c r="G72" s="134">
        <f t="shared" si="8"/>
        <v>9.6230513321052486E-5</v>
      </c>
      <c r="H72" s="1">
        <v>1438</v>
      </c>
      <c r="I72" s="134">
        <f t="shared" si="9"/>
        <v>3.9536993758763851E-4</v>
      </c>
      <c r="J72" s="1">
        <v>2016</v>
      </c>
      <c r="K72" s="134">
        <f t="shared" si="10"/>
        <v>5.5428775672926236E-4</v>
      </c>
      <c r="L72" s="1">
        <v>2369600</v>
      </c>
      <c r="M72" s="135">
        <f t="shared" si="11"/>
        <v>0.6515080696159028</v>
      </c>
      <c r="N72" s="1">
        <v>25596</v>
      </c>
      <c r="O72" s="135">
        <f t="shared" si="12"/>
        <v>7.0374749113304557E-3</v>
      </c>
      <c r="P72" s="1">
        <v>780346</v>
      </c>
      <c r="Q72" s="1">
        <v>64891.199999999997</v>
      </c>
      <c r="R72" s="135">
        <f t="shared" si="13"/>
        <v>1.7841467102911658E-2</v>
      </c>
      <c r="S72" s="1">
        <v>3637100</v>
      </c>
      <c r="T72" s="1">
        <v>79536</v>
      </c>
      <c r="U72" s="131">
        <v>21867.9</v>
      </c>
      <c r="V72" s="1">
        <v>92842</v>
      </c>
      <c r="W72" s="1">
        <v>25526400</v>
      </c>
    </row>
    <row r="73" spans="1:23">
      <c r="A73" s="99">
        <v>14</v>
      </c>
      <c r="B73" t="s">
        <v>196</v>
      </c>
      <c r="C73" s="99">
        <v>2015</v>
      </c>
      <c r="D73" s="1">
        <v>228</v>
      </c>
      <c r="E73" s="133">
        <f t="shared" si="7"/>
        <v>6.2027853770967045E-5</v>
      </c>
      <c r="F73" s="1">
        <v>314</v>
      </c>
      <c r="G73" s="134">
        <f t="shared" si="8"/>
        <v>8.5424324930191464E-5</v>
      </c>
      <c r="H73" s="1">
        <v>1401</v>
      </c>
      <c r="I73" s="134">
        <f t="shared" si="9"/>
        <v>3.8114483830317908E-4</v>
      </c>
      <c r="J73" s="1">
        <v>1943</v>
      </c>
      <c r="K73" s="134">
        <f t="shared" si="10"/>
        <v>5.2859701700433762E-4</v>
      </c>
      <c r="L73" s="1">
        <v>2484160</v>
      </c>
      <c r="M73" s="135">
        <f t="shared" si="11"/>
        <v>0.67582067203370833</v>
      </c>
      <c r="N73" s="1">
        <v>27299</v>
      </c>
      <c r="O73" s="135">
        <f t="shared" si="12"/>
        <v>7.4267472811124094E-3</v>
      </c>
      <c r="P73" s="1">
        <v>928602</v>
      </c>
      <c r="Q73" s="1">
        <v>89105.799999999988</v>
      </c>
      <c r="R73" s="135">
        <f t="shared" si="13"/>
        <v>2.424141023046068E-2</v>
      </c>
      <c r="S73" s="1">
        <v>3675768</v>
      </c>
      <c r="T73" s="1">
        <v>83474</v>
      </c>
      <c r="U73" s="131">
        <v>22688.35</v>
      </c>
      <c r="V73" s="1">
        <v>101448</v>
      </c>
      <c r="W73" s="1">
        <v>27573470</v>
      </c>
    </row>
    <row r="74" spans="1:23">
      <c r="A74" s="99">
        <v>15</v>
      </c>
      <c r="B74" t="s">
        <v>200</v>
      </c>
      <c r="C74" s="99">
        <v>2011</v>
      </c>
      <c r="D74" s="1">
        <v>951</v>
      </c>
      <c r="E74" s="133">
        <f t="shared" si="7"/>
        <v>2.5131670397217812E-5</v>
      </c>
      <c r="F74" s="1">
        <v>1014</v>
      </c>
      <c r="G74" s="134">
        <f t="shared" si="8"/>
        <v>2.6796544461386812E-5</v>
      </c>
      <c r="H74" s="1">
        <v>22644</v>
      </c>
      <c r="I74" s="134">
        <f t="shared" si="9"/>
        <v>5.9840330649274455E-4</v>
      </c>
      <c r="J74" s="1">
        <v>24609</v>
      </c>
      <c r="K74" s="134">
        <f t="shared" si="10"/>
        <v>6.5033152135134922E-4</v>
      </c>
      <c r="L74" s="1">
        <v>24018690</v>
      </c>
      <c r="M74" s="135">
        <f t="shared" si="11"/>
        <v>0.63473165137008569</v>
      </c>
      <c r="N74" s="1">
        <v>377577</v>
      </c>
      <c r="O74" s="135">
        <f t="shared" si="12"/>
        <v>9.978065944868884E-3</v>
      </c>
      <c r="P74" s="1">
        <v>486426</v>
      </c>
      <c r="Q74" s="1">
        <v>1312039.6000000001</v>
      </c>
      <c r="R74" s="135">
        <f t="shared" si="13"/>
        <v>3.4672709542899575E-2</v>
      </c>
      <c r="S74" s="1">
        <v>37840700</v>
      </c>
      <c r="T74" s="1">
        <v>1054402</v>
      </c>
      <c r="U74" s="131">
        <v>27864.26</v>
      </c>
      <c r="V74" s="1">
        <v>1248767</v>
      </c>
      <c r="W74" s="1">
        <v>29613050</v>
      </c>
    </row>
    <row r="75" spans="1:23">
      <c r="A75" s="99">
        <v>15</v>
      </c>
      <c r="B75" t="s">
        <v>200</v>
      </c>
      <c r="C75" s="99">
        <v>2012</v>
      </c>
      <c r="D75" s="1">
        <v>629</v>
      </c>
      <c r="E75" s="133">
        <f t="shared" si="7"/>
        <v>1.6506326987975837E-5</v>
      </c>
      <c r="F75" s="1">
        <v>1014</v>
      </c>
      <c r="G75" s="134">
        <f t="shared" si="8"/>
        <v>2.6609563697627183E-5</v>
      </c>
      <c r="H75" s="1">
        <v>20967</v>
      </c>
      <c r="I75" s="134">
        <f t="shared" si="9"/>
        <v>5.5021964699028514E-4</v>
      </c>
      <c r="J75" s="1">
        <v>22610</v>
      </c>
      <c r="K75" s="134">
        <f t="shared" si="10"/>
        <v>5.9333553767588814E-4</v>
      </c>
      <c r="L75" s="1">
        <v>26910180</v>
      </c>
      <c r="M75" s="135">
        <f t="shared" si="11"/>
        <v>0.70618160633591032</v>
      </c>
      <c r="N75" s="1">
        <v>398568</v>
      </c>
      <c r="O75" s="135">
        <f t="shared" si="12"/>
        <v>1.0459290516603423E-2</v>
      </c>
      <c r="P75" s="1">
        <v>498094</v>
      </c>
      <c r="Q75" s="1">
        <v>2298776.1999999997</v>
      </c>
      <c r="R75" s="135">
        <f t="shared" si="13"/>
        <v>6.0324883353539797E-2</v>
      </c>
      <c r="S75" s="1">
        <v>38106600</v>
      </c>
      <c r="T75" s="1">
        <v>1124465</v>
      </c>
      <c r="U75" s="131">
        <v>29508.400000000001</v>
      </c>
      <c r="V75" s="1">
        <v>1120577</v>
      </c>
      <c r="W75" s="1">
        <v>32770379.999999996</v>
      </c>
    </row>
    <row r="76" spans="1:23">
      <c r="A76" s="99">
        <v>15</v>
      </c>
      <c r="B76" t="s">
        <v>200</v>
      </c>
      <c r="C76" s="99">
        <v>2013</v>
      </c>
      <c r="D76" s="1">
        <v>630</v>
      </c>
      <c r="E76" s="133">
        <f t="shared" si="7"/>
        <v>1.6421987738249157E-5</v>
      </c>
      <c r="F76" s="1">
        <v>1045</v>
      </c>
      <c r="G76" s="134">
        <f t="shared" si="8"/>
        <v>2.723964632773074E-5</v>
      </c>
      <c r="H76" s="1">
        <v>20990</v>
      </c>
      <c r="I76" s="134">
        <f t="shared" si="9"/>
        <v>5.4713892480293613E-4</v>
      </c>
      <c r="J76" s="1">
        <v>22665</v>
      </c>
      <c r="K76" s="134">
        <f t="shared" si="10"/>
        <v>5.9080055886891604E-4</v>
      </c>
      <c r="L76" s="1">
        <v>28708110</v>
      </c>
      <c r="M76" s="135">
        <f t="shared" si="11"/>
        <v>0.74832417525128248</v>
      </c>
      <c r="N76" s="1">
        <v>435745</v>
      </c>
      <c r="O76" s="135">
        <f t="shared" si="12"/>
        <v>1.1358411185719649E-2</v>
      </c>
      <c r="P76" s="1">
        <v>571752</v>
      </c>
      <c r="Q76" s="1">
        <v>3396254.0999999996</v>
      </c>
      <c r="R76" s="135">
        <f t="shared" si="13"/>
        <v>8.8528957438378436E-2</v>
      </c>
      <c r="S76" s="1">
        <v>38363200</v>
      </c>
      <c r="T76" s="1">
        <v>1192790</v>
      </c>
      <c r="U76" s="131">
        <v>31092.04</v>
      </c>
      <c r="V76" s="1">
        <v>1382501</v>
      </c>
      <c r="W76" s="1">
        <v>36037180</v>
      </c>
    </row>
    <row r="77" spans="1:23">
      <c r="A77" s="99">
        <v>15</v>
      </c>
      <c r="B77" t="s">
        <v>200</v>
      </c>
      <c r="C77" s="99">
        <v>2014</v>
      </c>
      <c r="D77" s="1">
        <v>734</v>
      </c>
      <c r="E77" s="133">
        <f t="shared" si="7"/>
        <v>1.9010520536024159E-5</v>
      </c>
      <c r="F77" s="1">
        <v>920</v>
      </c>
      <c r="G77" s="134">
        <f t="shared" si="8"/>
        <v>2.3827900399376332E-5</v>
      </c>
      <c r="H77" s="1">
        <v>20695</v>
      </c>
      <c r="I77" s="134">
        <f t="shared" si="9"/>
        <v>5.359982595272752E-4</v>
      </c>
      <c r="J77" s="1">
        <v>22349</v>
      </c>
      <c r="K77" s="134">
        <f t="shared" si="10"/>
        <v>5.7883668046267568E-4</v>
      </c>
      <c r="L77" s="1">
        <v>30523980</v>
      </c>
      <c r="M77" s="135">
        <f t="shared" si="11"/>
        <v>0.79056777742669038</v>
      </c>
      <c r="N77" s="1">
        <v>452749</v>
      </c>
      <c r="O77" s="135">
        <f t="shared" si="12"/>
        <v>1.1726150084692646E-2</v>
      </c>
      <c r="P77" s="1">
        <v>659839</v>
      </c>
      <c r="Q77" s="1">
        <v>1802505.9</v>
      </c>
      <c r="R77" s="135">
        <f t="shared" si="13"/>
        <v>4.6684707667921946E-2</v>
      </c>
      <c r="S77" s="1">
        <v>38610200</v>
      </c>
      <c r="T77" s="1">
        <v>1262684</v>
      </c>
      <c r="U77" s="131">
        <v>32703.39</v>
      </c>
      <c r="V77" s="1">
        <v>1537948</v>
      </c>
      <c r="W77" s="1">
        <v>39832680</v>
      </c>
    </row>
    <row r="78" spans="1:23">
      <c r="A78" s="99">
        <v>15</v>
      </c>
      <c r="B78" t="s">
        <v>200</v>
      </c>
      <c r="C78" s="99">
        <v>2015</v>
      </c>
      <c r="D78" s="1">
        <v>734</v>
      </c>
      <c r="E78" s="133">
        <f t="shared" si="7"/>
        <v>1.890385409665448E-5</v>
      </c>
      <c r="F78" s="1">
        <v>742</v>
      </c>
      <c r="G78" s="134">
        <f t="shared" si="8"/>
        <v>1.9109890653566245E-5</v>
      </c>
      <c r="H78" s="1">
        <v>16269</v>
      </c>
      <c r="I78" s="134">
        <f t="shared" si="9"/>
        <v>4.19001093049689E-4</v>
      </c>
      <c r="J78" s="1">
        <v>17745</v>
      </c>
      <c r="K78" s="134">
        <f t="shared" si="10"/>
        <v>4.5701483779990969E-4</v>
      </c>
      <c r="L78" s="1">
        <v>30824810</v>
      </c>
      <c r="M78" s="135">
        <f t="shared" si="11"/>
        <v>0.79387971498241949</v>
      </c>
      <c r="N78" s="1">
        <v>634826</v>
      </c>
      <c r="O78" s="135">
        <f t="shared" si="12"/>
        <v>1.634967040975855E-2</v>
      </c>
      <c r="P78" s="1">
        <v>830472</v>
      </c>
      <c r="Q78" s="1">
        <v>2593377.3000000003</v>
      </c>
      <c r="R78" s="135">
        <f t="shared" si="13"/>
        <v>6.6791316208141327E-2</v>
      </c>
      <c r="S78" s="1">
        <v>38828061</v>
      </c>
      <c r="T78" s="1">
        <v>1331395</v>
      </c>
      <c r="U78" s="131">
        <v>34272.29</v>
      </c>
      <c r="V78" s="1">
        <v>1692903</v>
      </c>
      <c r="W78" s="1">
        <v>43578100</v>
      </c>
    </row>
    <row r="79" spans="1:23">
      <c r="A79" s="99">
        <v>16</v>
      </c>
      <c r="B79" t="s">
        <v>15</v>
      </c>
      <c r="C79" s="99">
        <v>2011</v>
      </c>
      <c r="D79" s="1">
        <v>153</v>
      </c>
      <c r="E79" s="133">
        <f t="shared" si="7"/>
        <v>1.3980518649829127E-5</v>
      </c>
      <c r="F79" s="1">
        <v>452</v>
      </c>
      <c r="G79" s="134">
        <f t="shared" si="8"/>
        <v>4.1301924377272978E-5</v>
      </c>
      <c r="H79" s="1">
        <v>2676</v>
      </c>
      <c r="I79" s="134">
        <f t="shared" si="9"/>
        <v>2.4452201246367804E-4</v>
      </c>
      <c r="J79" s="1">
        <v>3281</v>
      </c>
      <c r="K79" s="134">
        <f t="shared" si="10"/>
        <v>2.9980445549078016E-4</v>
      </c>
      <c r="L79" s="1">
        <v>7955540</v>
      </c>
      <c r="M79" s="135">
        <f t="shared" si="11"/>
        <v>0.72694493685922623</v>
      </c>
      <c r="N79" s="1">
        <v>152087</v>
      </c>
      <c r="O79" s="135">
        <f t="shared" si="12"/>
        <v>1.3897092417624591E-2</v>
      </c>
      <c r="P79" s="1">
        <v>693987</v>
      </c>
      <c r="Q79" s="1">
        <v>2171692</v>
      </c>
      <c r="R79" s="135">
        <f t="shared" si="13"/>
        <v>0.19844039547506351</v>
      </c>
      <c r="S79" s="1">
        <v>10943800</v>
      </c>
      <c r="T79" s="1">
        <v>290546</v>
      </c>
      <c r="U79" s="131">
        <v>26548.94</v>
      </c>
      <c r="V79" s="1">
        <v>338225</v>
      </c>
      <c r="W79" s="1">
        <v>27977010</v>
      </c>
    </row>
    <row r="80" spans="1:23">
      <c r="A80" s="99">
        <v>16</v>
      </c>
      <c r="B80" t="s">
        <v>15</v>
      </c>
      <c r="C80" s="99">
        <v>2012</v>
      </c>
      <c r="D80" s="1">
        <v>183</v>
      </c>
      <c r="E80" s="133">
        <f t="shared" si="7"/>
        <v>1.6341328380333256E-5</v>
      </c>
      <c r="F80" s="1">
        <v>452</v>
      </c>
      <c r="G80" s="134">
        <f t="shared" si="8"/>
        <v>4.0362188130659188E-5</v>
      </c>
      <c r="H80" s="1">
        <v>2702</v>
      </c>
      <c r="I80" s="134">
        <f t="shared" si="9"/>
        <v>2.4128016002000251E-4</v>
      </c>
      <c r="J80" s="1">
        <v>3337</v>
      </c>
      <c r="K80" s="134">
        <f t="shared" si="10"/>
        <v>2.9798367653099494E-4</v>
      </c>
      <c r="L80" s="1">
        <v>8457800</v>
      </c>
      <c r="M80" s="135">
        <f t="shared" si="11"/>
        <v>0.75525512117586124</v>
      </c>
      <c r="N80" s="1">
        <v>151949</v>
      </c>
      <c r="O80" s="135">
        <f t="shared" si="12"/>
        <v>1.3568571071383923E-2</v>
      </c>
      <c r="P80" s="1">
        <v>719447</v>
      </c>
      <c r="Q80" s="1">
        <v>2716263.7</v>
      </c>
      <c r="R80" s="135">
        <f t="shared" si="13"/>
        <v>0.24255386387584163</v>
      </c>
      <c r="S80" s="1">
        <v>11198600</v>
      </c>
      <c r="T80" s="1">
        <v>310386</v>
      </c>
      <c r="U80" s="131">
        <v>27716.47</v>
      </c>
      <c r="V80" s="1">
        <v>306174</v>
      </c>
      <c r="W80" s="1">
        <v>30202440</v>
      </c>
    </row>
    <row r="81" spans="1:23">
      <c r="A81" s="99">
        <v>16</v>
      </c>
      <c r="B81" t="s">
        <v>15</v>
      </c>
      <c r="C81" s="99">
        <v>2013</v>
      </c>
      <c r="D81" s="1">
        <v>183</v>
      </c>
      <c r="E81" s="133">
        <f t="shared" si="7"/>
        <v>1.5979043876882776E-5</v>
      </c>
      <c r="F81" s="1">
        <v>466</v>
      </c>
      <c r="G81" s="134">
        <f t="shared" si="8"/>
        <v>4.0689805719275264E-5</v>
      </c>
      <c r="H81" s="1">
        <v>2880</v>
      </c>
      <c r="I81" s="134">
        <f t="shared" si="9"/>
        <v>2.5147347740667978E-4</v>
      </c>
      <c r="J81" s="1">
        <v>3529</v>
      </c>
      <c r="K81" s="134">
        <f t="shared" si="10"/>
        <v>3.081423270028378E-4</v>
      </c>
      <c r="L81" s="1">
        <v>9750370</v>
      </c>
      <c r="M81" s="135">
        <f t="shared" si="11"/>
        <v>0.85137480899366946</v>
      </c>
      <c r="N81" s="1">
        <v>306305</v>
      </c>
      <c r="O81" s="135">
        <f t="shared" si="12"/>
        <v>2.6745688714254531E-2</v>
      </c>
      <c r="P81" s="1">
        <v>799876</v>
      </c>
      <c r="Q81" s="1">
        <v>3720210.3</v>
      </c>
      <c r="R81" s="135">
        <f t="shared" si="13"/>
        <v>0.32483827111984281</v>
      </c>
      <c r="S81" s="1">
        <v>11452500</v>
      </c>
      <c r="T81" s="1">
        <v>331099</v>
      </c>
      <c r="U81" s="131">
        <v>28910.66</v>
      </c>
      <c r="V81" s="1">
        <v>377836</v>
      </c>
      <c r="W81" s="1">
        <v>32991610</v>
      </c>
    </row>
    <row r="82" spans="1:23">
      <c r="A82" s="99">
        <v>16</v>
      </c>
      <c r="B82" t="s">
        <v>15</v>
      </c>
      <c r="C82" s="99">
        <v>2014</v>
      </c>
      <c r="D82" s="1">
        <v>217</v>
      </c>
      <c r="E82" s="133">
        <f t="shared" si="7"/>
        <v>1.8539244248135396E-5</v>
      </c>
      <c r="F82" s="1">
        <v>447</v>
      </c>
      <c r="G82" s="134">
        <f t="shared" si="8"/>
        <v>3.8189134465053095E-5</v>
      </c>
      <c r="H82" s="1">
        <v>2885</v>
      </c>
      <c r="I82" s="134">
        <f t="shared" si="9"/>
        <v>2.4647797076438071E-4</v>
      </c>
      <c r="J82" s="1">
        <v>3549</v>
      </c>
      <c r="K82" s="134">
        <f t="shared" si="10"/>
        <v>3.0320634947756921E-4</v>
      </c>
      <c r="L82" s="1">
        <v>8562970</v>
      </c>
      <c r="M82" s="135">
        <f t="shared" si="11"/>
        <v>0.73157139317721642</v>
      </c>
      <c r="N82" s="1">
        <v>196970</v>
      </c>
      <c r="O82" s="135">
        <f t="shared" si="12"/>
        <v>1.6827995113157738E-2</v>
      </c>
      <c r="P82" s="1">
        <v>900764</v>
      </c>
      <c r="Q82" s="1">
        <v>2034627.1</v>
      </c>
      <c r="R82" s="135">
        <f t="shared" si="13"/>
        <v>0.1738269528146332</v>
      </c>
      <c r="S82" s="1">
        <v>11704900</v>
      </c>
      <c r="T82" s="1">
        <v>349351</v>
      </c>
      <c r="U82" s="131">
        <v>29846.639999999999</v>
      </c>
      <c r="V82" s="1">
        <v>428740</v>
      </c>
      <c r="W82" s="1">
        <v>36629180</v>
      </c>
    </row>
    <row r="83" spans="1:23">
      <c r="A83" s="99">
        <v>16</v>
      </c>
      <c r="B83" t="s">
        <v>15</v>
      </c>
      <c r="C83" s="99">
        <v>2015</v>
      </c>
      <c r="D83" s="1">
        <v>217</v>
      </c>
      <c r="E83" s="133">
        <f t="shared" si="7"/>
        <v>1.818277340585886E-5</v>
      </c>
      <c r="F83" s="1">
        <v>384</v>
      </c>
      <c r="G83" s="134">
        <f t="shared" si="8"/>
        <v>3.2175967685943789E-5</v>
      </c>
      <c r="H83" s="1">
        <v>3090</v>
      </c>
      <c r="I83" s="134">
        <f t="shared" si="9"/>
        <v>2.5891598997282889E-4</v>
      </c>
      <c r="J83" s="1">
        <v>3691</v>
      </c>
      <c r="K83" s="134">
        <f t="shared" si="10"/>
        <v>3.0927473106463153E-4</v>
      </c>
      <c r="L83" s="1">
        <v>8575100</v>
      </c>
      <c r="M83" s="135">
        <f t="shared" si="11"/>
        <v>0.71852119922848068</v>
      </c>
      <c r="N83" s="1">
        <v>228983</v>
      </c>
      <c r="O83" s="135">
        <f t="shared" si="12"/>
        <v>1.9186847939141837E-2</v>
      </c>
      <c r="P83" s="1">
        <v>1032346</v>
      </c>
      <c r="Q83" s="1">
        <v>2541968.5</v>
      </c>
      <c r="R83" s="135">
        <f t="shared" si="13"/>
        <v>0.2129955633194974</v>
      </c>
      <c r="S83" s="1">
        <v>11934373</v>
      </c>
      <c r="T83" s="1">
        <v>368217</v>
      </c>
      <c r="U83" s="131">
        <v>30799.59</v>
      </c>
      <c r="V83" s="1">
        <v>478544</v>
      </c>
      <c r="W83" s="1">
        <v>40027960</v>
      </c>
    </row>
    <row r="84" spans="1:23">
      <c r="A84" s="99">
        <v>17</v>
      </c>
      <c r="B84" t="s">
        <v>16</v>
      </c>
      <c r="C84" s="99">
        <v>2011</v>
      </c>
      <c r="D84" s="1">
        <v>488</v>
      </c>
      <c r="E84" s="133">
        <f t="shared" si="7"/>
        <v>1.2330705478067516E-4</v>
      </c>
      <c r="F84" s="1">
        <v>447</v>
      </c>
      <c r="G84" s="134">
        <f t="shared" si="8"/>
        <v>1.1294724075197089E-4</v>
      </c>
      <c r="H84" s="1">
        <v>2171</v>
      </c>
      <c r="I84" s="134">
        <f t="shared" si="9"/>
        <v>5.48564786739438E-4</v>
      </c>
      <c r="J84" s="1">
        <v>3106</v>
      </c>
      <c r="K84" s="134">
        <f t="shared" si="10"/>
        <v>7.8481908227208408E-4</v>
      </c>
      <c r="L84" s="1">
        <v>3223940</v>
      </c>
      <c r="M84" s="135">
        <f t="shared" si="11"/>
        <v>0.81461997170002021</v>
      </c>
      <c r="N84" s="1">
        <v>104204</v>
      </c>
      <c r="O84" s="135">
        <f t="shared" si="12"/>
        <v>2.6330099049929251E-2</v>
      </c>
      <c r="P84" s="1">
        <v>785622</v>
      </c>
      <c r="Q84" s="1">
        <v>482085</v>
      </c>
      <c r="R84" s="135">
        <f t="shared" si="13"/>
        <v>0.12181246209824136</v>
      </c>
      <c r="S84" s="1">
        <v>3957600</v>
      </c>
      <c r="T84" s="1">
        <v>99992</v>
      </c>
      <c r="U84" s="131">
        <v>25265.96</v>
      </c>
      <c r="V84" s="1">
        <v>117987</v>
      </c>
      <c r="W84" s="1">
        <v>26433490</v>
      </c>
    </row>
    <row r="85" spans="1:23">
      <c r="A85" s="99">
        <v>17</v>
      </c>
      <c r="B85" t="s">
        <v>16</v>
      </c>
      <c r="C85" s="99">
        <v>2012</v>
      </c>
      <c r="D85" s="1">
        <v>449</v>
      </c>
      <c r="E85" s="133">
        <f t="shared" si="7"/>
        <v>1.1204831303653424E-4</v>
      </c>
      <c r="F85" s="1">
        <v>447</v>
      </c>
      <c r="G85" s="134">
        <f t="shared" si="8"/>
        <v>1.1154921141944501E-4</v>
      </c>
      <c r="H85" s="1">
        <v>2197</v>
      </c>
      <c r="I85" s="134">
        <f t="shared" si="9"/>
        <v>5.4826312637252942E-4</v>
      </c>
      <c r="J85" s="1">
        <v>3093</v>
      </c>
      <c r="K85" s="134">
        <f t="shared" si="10"/>
        <v>7.7186065082850868E-4</v>
      </c>
      <c r="L85" s="1">
        <v>3546600</v>
      </c>
      <c r="M85" s="135">
        <f t="shared" si="11"/>
        <v>0.88505689758434813</v>
      </c>
      <c r="N85" s="1">
        <v>113419</v>
      </c>
      <c r="O85" s="135">
        <f t="shared" si="12"/>
        <v>2.8303803154322221E-2</v>
      </c>
      <c r="P85" s="1">
        <v>885942</v>
      </c>
      <c r="Q85" s="1">
        <v>482037.8</v>
      </c>
      <c r="R85" s="135">
        <f t="shared" si="13"/>
        <v>0.12029292273906968</v>
      </c>
      <c r="S85" s="1">
        <v>4007200</v>
      </c>
      <c r="T85" s="1">
        <v>106951</v>
      </c>
      <c r="U85" s="131">
        <v>26689.58</v>
      </c>
      <c r="V85" s="1">
        <v>104612</v>
      </c>
      <c r="W85" s="1">
        <v>29443590</v>
      </c>
    </row>
    <row r="86" spans="1:23">
      <c r="A86" s="99">
        <v>17</v>
      </c>
      <c r="B86" t="s">
        <v>16</v>
      </c>
      <c r="C86" s="99">
        <v>2013</v>
      </c>
      <c r="D86" s="1">
        <v>450</v>
      </c>
      <c r="E86" s="133">
        <f t="shared" si="7"/>
        <v>1.1093854004881296E-4</v>
      </c>
      <c r="F86" s="1">
        <v>459</v>
      </c>
      <c r="G86" s="134">
        <f t="shared" si="8"/>
        <v>1.1315731084978922E-4</v>
      </c>
      <c r="H86" s="1">
        <v>2231</v>
      </c>
      <c r="I86" s="134">
        <f t="shared" si="9"/>
        <v>5.5000862855311488E-4</v>
      </c>
      <c r="J86" s="1">
        <v>3140</v>
      </c>
      <c r="K86" s="134">
        <f t="shared" si="10"/>
        <v>7.7410447945171711E-4</v>
      </c>
      <c r="L86" s="1">
        <v>3914320</v>
      </c>
      <c r="M86" s="135">
        <f t="shared" si="11"/>
        <v>0.96499765796415449</v>
      </c>
      <c r="N86" s="1">
        <v>145400</v>
      </c>
      <c r="O86" s="135">
        <f t="shared" si="12"/>
        <v>3.5845474940216455E-2</v>
      </c>
      <c r="P86" s="1">
        <v>1008900</v>
      </c>
      <c r="Q86" s="1">
        <v>390856.1</v>
      </c>
      <c r="R86" s="135">
        <f t="shared" si="13"/>
        <v>9.6357789118161868E-2</v>
      </c>
      <c r="S86" s="1">
        <v>4056300</v>
      </c>
      <c r="T86" s="1">
        <v>114104</v>
      </c>
      <c r="U86" s="131">
        <v>28129.67</v>
      </c>
      <c r="V86" s="1">
        <v>134408</v>
      </c>
      <c r="W86" s="1">
        <v>33135150</v>
      </c>
    </row>
    <row r="87" spans="1:23">
      <c r="A87" s="99">
        <v>17</v>
      </c>
      <c r="B87" t="s">
        <v>16</v>
      </c>
      <c r="C87" s="99">
        <v>2014</v>
      </c>
      <c r="D87" s="1">
        <v>529</v>
      </c>
      <c r="E87" s="133">
        <f t="shared" si="7"/>
        <v>1.2887037443055861E-4</v>
      </c>
      <c r="F87" s="1">
        <v>447</v>
      </c>
      <c r="G87" s="134">
        <f t="shared" si="8"/>
        <v>1.0889424833735294E-4</v>
      </c>
      <c r="H87" s="1">
        <v>2259</v>
      </c>
      <c r="I87" s="134">
        <f t="shared" si="9"/>
        <v>5.5031791273843457E-4</v>
      </c>
      <c r="J87" s="1">
        <v>3235</v>
      </c>
      <c r="K87" s="134">
        <f t="shared" si="10"/>
        <v>7.8808253550634614E-4</v>
      </c>
      <c r="L87" s="1">
        <v>4335030</v>
      </c>
      <c r="M87" s="135">
        <f t="shared" si="11"/>
        <v>1.0560622670467004</v>
      </c>
      <c r="N87" s="1">
        <v>151144</v>
      </c>
      <c r="O87" s="135">
        <f t="shared" si="12"/>
        <v>3.6820385393066826E-2</v>
      </c>
      <c r="P87" s="1">
        <v>1077879</v>
      </c>
      <c r="Q87" s="1">
        <v>427163.3</v>
      </c>
      <c r="R87" s="135">
        <f t="shared" si="13"/>
        <v>0.10406180418524204</v>
      </c>
      <c r="S87" s="1">
        <v>4104899.9999999995</v>
      </c>
      <c r="T87" s="1">
        <v>121788</v>
      </c>
      <c r="U87" s="131">
        <v>29668.9</v>
      </c>
      <c r="V87" s="1">
        <v>156396</v>
      </c>
      <c r="W87" s="1">
        <v>38099860</v>
      </c>
    </row>
    <row r="88" spans="1:23">
      <c r="A88" s="99">
        <v>17</v>
      </c>
      <c r="B88" t="s">
        <v>16</v>
      </c>
      <c r="C88" s="99">
        <v>2015</v>
      </c>
      <c r="D88" s="1">
        <v>529</v>
      </c>
      <c r="E88" s="133">
        <f t="shared" si="7"/>
        <v>1.2751326475417661E-4</v>
      </c>
      <c r="F88" s="1">
        <v>386</v>
      </c>
      <c r="G88" s="134">
        <f t="shared" si="8"/>
        <v>9.3043705472801836E-5</v>
      </c>
      <c r="H88" s="1">
        <v>2311</v>
      </c>
      <c r="I88" s="134">
        <f t="shared" si="9"/>
        <v>5.5705700349130839E-4</v>
      </c>
      <c r="J88" s="1">
        <v>3226</v>
      </c>
      <c r="K88" s="134">
        <f t="shared" si="10"/>
        <v>7.776139737182868E-4</v>
      </c>
      <c r="L88" s="1">
        <v>4594180</v>
      </c>
      <c r="M88" s="135">
        <f t="shared" si="11"/>
        <v>1.1074081109042402</v>
      </c>
      <c r="N88" s="1">
        <v>111075</v>
      </c>
      <c r="O88" s="135">
        <f t="shared" si="12"/>
        <v>2.6774169910340578E-2</v>
      </c>
      <c r="P88" s="1">
        <v>1045145</v>
      </c>
      <c r="Q88" s="1">
        <v>495846.69999999995</v>
      </c>
      <c r="R88" s="135">
        <f t="shared" si="13"/>
        <v>0.11952179874212622</v>
      </c>
      <c r="S88" s="1">
        <v>4148588</v>
      </c>
      <c r="T88" s="1">
        <v>129131</v>
      </c>
      <c r="U88" s="131">
        <v>31094.58</v>
      </c>
      <c r="V88" s="1">
        <v>177156</v>
      </c>
      <c r="W88" s="1">
        <v>42659150</v>
      </c>
    </row>
    <row r="89" spans="1:23">
      <c r="A89" s="99">
        <v>18</v>
      </c>
      <c r="B89" t="s">
        <v>210</v>
      </c>
      <c r="C89" s="99">
        <v>2011</v>
      </c>
      <c r="D89" s="1">
        <v>362</v>
      </c>
      <c r="E89" s="133">
        <f t="shared" si="7"/>
        <v>7.9011698969792208E-5</v>
      </c>
      <c r="F89" s="1">
        <v>933</v>
      </c>
      <c r="G89" s="134">
        <f t="shared" si="8"/>
        <v>2.0364064955474069E-4</v>
      </c>
      <c r="H89" s="1">
        <v>1785</v>
      </c>
      <c r="I89" s="134">
        <f t="shared" si="9"/>
        <v>3.896018858040859E-4</v>
      </c>
      <c r="J89" s="1">
        <v>3080</v>
      </c>
      <c r="K89" s="134">
        <f t="shared" si="10"/>
        <v>6.7225423432861885E-4</v>
      </c>
      <c r="L89" s="1">
        <v>837170</v>
      </c>
      <c r="M89" s="135">
        <f t="shared" si="11"/>
        <v>0.18272437576392528</v>
      </c>
      <c r="N89" s="1">
        <v>44270</v>
      </c>
      <c r="O89" s="135">
        <f t="shared" si="12"/>
        <v>9.6625632966649208E-3</v>
      </c>
      <c r="P89" s="1">
        <v>444630</v>
      </c>
      <c r="Q89" s="1">
        <v>465075.89999999997</v>
      </c>
      <c r="R89" s="135">
        <f t="shared" si="13"/>
        <v>0.10150949449973808</v>
      </c>
      <c r="S89" s="1">
        <v>4581600</v>
      </c>
      <c r="T89" s="1">
        <v>67379</v>
      </c>
      <c r="U89" s="131">
        <v>14705.77</v>
      </c>
      <c r="V89" s="1">
        <v>69022</v>
      </c>
      <c r="W89" s="1">
        <v>14879830</v>
      </c>
    </row>
    <row r="90" spans="1:23">
      <c r="A90" s="99">
        <v>18</v>
      </c>
      <c r="B90" t="s">
        <v>210</v>
      </c>
      <c r="C90" s="99">
        <v>2012</v>
      </c>
      <c r="D90" s="1">
        <v>477</v>
      </c>
      <c r="E90" s="133">
        <f t="shared" si="7"/>
        <v>1.0265128690711888E-4</v>
      </c>
      <c r="F90" s="1">
        <v>933</v>
      </c>
      <c r="G90" s="134">
        <f t="shared" si="8"/>
        <v>2.0078333476801239E-4</v>
      </c>
      <c r="H90" s="1">
        <v>1778</v>
      </c>
      <c r="I90" s="134">
        <f t="shared" si="9"/>
        <v>3.826289059137471E-4</v>
      </c>
      <c r="J90" s="1">
        <v>3188</v>
      </c>
      <c r="K90" s="134">
        <f t="shared" si="10"/>
        <v>6.860635275888784E-4</v>
      </c>
      <c r="L90" s="1">
        <v>976390</v>
      </c>
      <c r="M90" s="135">
        <f t="shared" si="11"/>
        <v>0.21012094344495136</v>
      </c>
      <c r="N90" s="1">
        <v>46160</v>
      </c>
      <c r="O90" s="135">
        <f t="shared" si="12"/>
        <v>9.9337178273220285E-3</v>
      </c>
      <c r="P90" s="1">
        <v>484661</v>
      </c>
      <c r="Q90" s="1">
        <v>635790</v>
      </c>
      <c r="R90" s="135">
        <f t="shared" si="13"/>
        <v>0.13682319015236291</v>
      </c>
      <c r="S90" s="1">
        <v>4646800</v>
      </c>
      <c r="T90" s="1">
        <v>66341</v>
      </c>
      <c r="U90" s="131">
        <v>14276.69</v>
      </c>
      <c r="V90" s="1">
        <v>68177</v>
      </c>
      <c r="W90" s="1">
        <v>14853740</v>
      </c>
    </row>
    <row r="91" spans="1:23">
      <c r="A91" s="99">
        <v>18</v>
      </c>
      <c r="B91" t="s">
        <v>210</v>
      </c>
      <c r="C91" s="99">
        <v>2013</v>
      </c>
      <c r="D91" s="1">
        <v>478</v>
      </c>
      <c r="E91" s="133">
        <f t="shared" si="7"/>
        <v>1.0146896493164642E-4</v>
      </c>
      <c r="F91" s="1">
        <v>960</v>
      </c>
      <c r="G91" s="134">
        <f t="shared" si="8"/>
        <v>2.0378704254054512E-4</v>
      </c>
      <c r="H91" s="1">
        <v>1783</v>
      </c>
      <c r="I91" s="134">
        <f t="shared" si="9"/>
        <v>3.7849197588519997E-4</v>
      </c>
      <c r="J91" s="1">
        <v>3221</v>
      </c>
      <c r="K91" s="134">
        <f t="shared" si="10"/>
        <v>6.8374798335739157E-4</v>
      </c>
      <c r="L91" s="1">
        <v>1133333</v>
      </c>
      <c r="M91" s="135">
        <f t="shared" si="11"/>
        <v>0.24058185446208713</v>
      </c>
      <c r="N91" s="1">
        <v>48020</v>
      </c>
      <c r="O91" s="135">
        <f t="shared" si="12"/>
        <v>1.0193597690413518E-2</v>
      </c>
      <c r="P91" s="1">
        <v>547748</v>
      </c>
      <c r="Q91" s="1">
        <v>488164.1</v>
      </c>
      <c r="R91" s="135">
        <f t="shared" si="13"/>
        <v>0.10362658147236138</v>
      </c>
      <c r="S91" s="1">
        <v>4710800</v>
      </c>
      <c r="T91" s="1">
        <v>69767</v>
      </c>
      <c r="U91" s="131">
        <v>14809.84</v>
      </c>
      <c r="V91" s="1">
        <v>73619</v>
      </c>
      <c r="W91" s="1">
        <v>15627570</v>
      </c>
    </row>
    <row r="92" spans="1:23">
      <c r="A92" s="99">
        <v>18</v>
      </c>
      <c r="B92" t="s">
        <v>210</v>
      </c>
      <c r="C92" s="99">
        <v>2014</v>
      </c>
      <c r="D92" s="1">
        <v>707</v>
      </c>
      <c r="E92" s="133">
        <f t="shared" si="7"/>
        <v>1.4810004608487997E-4</v>
      </c>
      <c r="F92" s="1">
        <v>923</v>
      </c>
      <c r="G92" s="134">
        <f t="shared" si="8"/>
        <v>1.9334701914617286E-4</v>
      </c>
      <c r="H92" s="1">
        <v>1793</v>
      </c>
      <c r="I92" s="134">
        <f t="shared" si="9"/>
        <v>3.7559177175415813E-4</v>
      </c>
      <c r="J92" s="1">
        <v>3423</v>
      </c>
      <c r="K92" s="134">
        <f t="shared" si="10"/>
        <v>7.1703883698521099E-4</v>
      </c>
      <c r="L92" s="1">
        <v>1291470</v>
      </c>
      <c r="M92" s="135">
        <f t="shared" si="11"/>
        <v>0.27053290879383302</v>
      </c>
      <c r="N92" s="1">
        <v>49918</v>
      </c>
      <c r="O92" s="135">
        <f t="shared" si="12"/>
        <v>1.0456659265155641E-2</v>
      </c>
      <c r="P92" s="1">
        <v>636019</v>
      </c>
      <c r="Q92" s="1">
        <v>551131.19999999995</v>
      </c>
      <c r="R92" s="135">
        <f t="shared" si="13"/>
        <v>0.11544915999832418</v>
      </c>
      <c r="S92" s="1">
        <v>4773800</v>
      </c>
      <c r="T92" s="1">
        <v>73373</v>
      </c>
      <c r="U92" s="131">
        <v>15369.94</v>
      </c>
      <c r="V92" s="1">
        <v>81621</v>
      </c>
      <c r="W92" s="1">
        <v>17097660</v>
      </c>
    </row>
    <row r="93" spans="1:23">
      <c r="A93" s="99">
        <v>18</v>
      </c>
      <c r="B93" t="s">
        <v>210</v>
      </c>
      <c r="C93" s="99">
        <v>2015</v>
      </c>
      <c r="D93" s="1">
        <v>707</v>
      </c>
      <c r="E93" s="133">
        <f t="shared" si="7"/>
        <v>1.4637323560211159E-4</v>
      </c>
      <c r="F93" s="1">
        <v>773</v>
      </c>
      <c r="G93" s="134">
        <f t="shared" si="8"/>
        <v>1.6003749804870192E-4</v>
      </c>
      <c r="H93" s="1">
        <v>1828</v>
      </c>
      <c r="I93" s="134">
        <f t="shared" si="9"/>
        <v>3.7845866291465343E-4</v>
      </c>
      <c r="J93" s="1">
        <v>3308</v>
      </c>
      <c r="K93" s="134">
        <f t="shared" si="10"/>
        <v>6.8486939656546694E-4</v>
      </c>
      <c r="L93" s="1">
        <v>1402300</v>
      </c>
      <c r="M93" s="135">
        <f t="shared" si="11"/>
        <v>0.2903241701341458</v>
      </c>
      <c r="N93" s="1">
        <v>56432</v>
      </c>
      <c r="O93" s="135">
        <f t="shared" si="12"/>
        <v>1.1683358460393721E-2</v>
      </c>
      <c r="P93" s="1">
        <v>668499</v>
      </c>
      <c r="Q93" s="1">
        <v>699376.7</v>
      </c>
      <c r="R93" s="135">
        <f t="shared" si="13"/>
        <v>0.14479495117924654</v>
      </c>
      <c r="S93" s="1">
        <v>4830118</v>
      </c>
      <c r="T93" s="1">
        <v>89345</v>
      </c>
      <c r="U93" s="131">
        <v>18476.509999999998</v>
      </c>
      <c r="V93" s="1">
        <v>103865</v>
      </c>
      <c r="W93" s="1">
        <v>21479400</v>
      </c>
    </row>
    <row r="94" spans="1:23">
      <c r="A94" s="99">
        <v>19</v>
      </c>
      <c r="B94" t="s">
        <v>214</v>
      </c>
      <c r="C94" s="99">
        <v>2011</v>
      </c>
      <c r="D94" s="1">
        <v>563</v>
      </c>
      <c r="E94" s="133">
        <f t="shared" si="7"/>
        <v>1.1757089754834398E-4</v>
      </c>
      <c r="F94" s="1">
        <v>881</v>
      </c>
      <c r="G94" s="134">
        <f t="shared" si="8"/>
        <v>1.8397861587938019E-4</v>
      </c>
      <c r="H94" s="1">
        <v>5855</v>
      </c>
      <c r="I94" s="134">
        <f t="shared" si="9"/>
        <v>1.2226955686421919E-3</v>
      </c>
      <c r="J94" s="1">
        <v>7299</v>
      </c>
      <c r="K94" s="134">
        <f t="shared" si="10"/>
        <v>1.524245082069916E-3</v>
      </c>
      <c r="L94" s="1">
        <v>486910</v>
      </c>
      <c r="M94" s="135">
        <f t="shared" si="11"/>
        <v>0.10168107588856869</v>
      </c>
      <c r="N94" s="1">
        <v>22914</v>
      </c>
      <c r="O94" s="135">
        <f t="shared" si="12"/>
        <v>4.7851146472873071E-3</v>
      </c>
      <c r="P94" s="1">
        <v>384025</v>
      </c>
      <c r="Q94" s="1">
        <v>5491.6</v>
      </c>
      <c r="R94" s="135">
        <f t="shared" si="13"/>
        <v>1.1468069999582343E-3</v>
      </c>
      <c r="S94" s="1">
        <v>4788600</v>
      </c>
      <c r="T94" s="1">
        <v>46334</v>
      </c>
      <c r="U94" s="131">
        <v>9675.89</v>
      </c>
      <c r="V94" s="1">
        <v>54893</v>
      </c>
      <c r="W94" s="1">
        <v>10194010</v>
      </c>
    </row>
    <row r="95" spans="1:23">
      <c r="A95" s="99">
        <v>19</v>
      </c>
      <c r="B95" t="s">
        <v>214</v>
      </c>
      <c r="C95" s="99">
        <v>2012</v>
      </c>
      <c r="D95" s="1">
        <v>896</v>
      </c>
      <c r="E95" s="133">
        <f t="shared" si="7"/>
        <v>1.8393824930202003E-4</v>
      </c>
      <c r="F95" s="1">
        <v>882</v>
      </c>
      <c r="G95" s="134">
        <f t="shared" si="8"/>
        <v>1.8106421415667597E-4</v>
      </c>
      <c r="H95" s="1">
        <v>6142</v>
      </c>
      <c r="I95" s="134">
        <f t="shared" si="9"/>
        <v>1.260880275907374E-3</v>
      </c>
      <c r="J95" s="1">
        <v>7920</v>
      </c>
      <c r="K95" s="134">
        <f t="shared" si="10"/>
        <v>1.62588273936607E-3</v>
      </c>
      <c r="L95" s="1">
        <v>567320</v>
      </c>
      <c r="M95" s="135">
        <f t="shared" si="11"/>
        <v>0.11646411561832813</v>
      </c>
      <c r="N95" s="1">
        <v>25353</v>
      </c>
      <c r="O95" s="135">
        <f t="shared" si="12"/>
        <v>5.2046723599934305E-3</v>
      </c>
      <c r="P95" s="1">
        <v>397111</v>
      </c>
      <c r="Q95" s="1">
        <v>8723.7000000000007</v>
      </c>
      <c r="R95" s="135">
        <f t="shared" si="13"/>
        <v>1.7908728855312861E-3</v>
      </c>
      <c r="S95" s="1">
        <v>4871200</v>
      </c>
      <c r="T95" s="1">
        <v>48863</v>
      </c>
      <c r="U95" s="131">
        <v>10030.98</v>
      </c>
      <c r="V95" s="1">
        <v>48815</v>
      </c>
      <c r="W95" s="1">
        <v>11268850</v>
      </c>
    </row>
    <row r="96" spans="1:23">
      <c r="A96" s="99">
        <v>19</v>
      </c>
      <c r="B96" t="s">
        <v>214</v>
      </c>
      <c r="C96" s="99">
        <v>2013</v>
      </c>
      <c r="D96" s="1">
        <v>897</v>
      </c>
      <c r="E96" s="133">
        <f t="shared" si="7"/>
        <v>1.8106580540976989E-4</v>
      </c>
      <c r="F96" s="1">
        <v>882</v>
      </c>
      <c r="G96" s="134">
        <f t="shared" si="8"/>
        <v>1.7803794913201452E-4</v>
      </c>
      <c r="H96" s="1">
        <v>6230</v>
      </c>
      <c r="I96" s="134">
        <f t="shared" si="9"/>
        <v>1.2575696406943884E-3</v>
      </c>
      <c r="J96" s="1">
        <v>8009</v>
      </c>
      <c r="K96" s="134">
        <f t="shared" si="10"/>
        <v>1.6166733952361729E-3</v>
      </c>
      <c r="L96" s="1">
        <v>639570</v>
      </c>
      <c r="M96" s="135">
        <f t="shared" si="11"/>
        <v>0.12910173597093258</v>
      </c>
      <c r="N96" s="1">
        <v>27354</v>
      </c>
      <c r="O96" s="135">
        <f t="shared" si="12"/>
        <v>5.5215987081146545E-3</v>
      </c>
      <c r="P96" s="1">
        <v>432053</v>
      </c>
      <c r="Q96" s="1">
        <v>9851.5</v>
      </c>
      <c r="R96" s="135">
        <f t="shared" si="13"/>
        <v>1.9885950746871216E-3</v>
      </c>
      <c r="S96" s="1">
        <v>4954000</v>
      </c>
      <c r="T96" s="1">
        <v>51505</v>
      </c>
      <c r="U96" s="131">
        <v>10396.76</v>
      </c>
      <c r="V96" s="1">
        <v>61325</v>
      </c>
      <c r="W96" s="1">
        <v>12379020</v>
      </c>
    </row>
    <row r="97" spans="1:23">
      <c r="A97" s="99">
        <v>19</v>
      </c>
      <c r="B97" t="s">
        <v>214</v>
      </c>
      <c r="C97" s="99">
        <v>2014</v>
      </c>
      <c r="D97" s="1">
        <v>1184</v>
      </c>
      <c r="E97" s="133">
        <f t="shared" si="7"/>
        <v>2.3506521868609662E-4</v>
      </c>
      <c r="F97" s="1">
        <v>882</v>
      </c>
      <c r="G97" s="134">
        <f t="shared" si="8"/>
        <v>1.7510770513609562E-4</v>
      </c>
      <c r="H97" s="1">
        <v>6323</v>
      </c>
      <c r="I97" s="134">
        <f t="shared" si="9"/>
        <v>1.2553356231015109E-3</v>
      </c>
      <c r="J97" s="1">
        <v>8389</v>
      </c>
      <c r="K97" s="134">
        <f t="shared" si="10"/>
        <v>1.6655085469237032E-3</v>
      </c>
      <c r="L97" s="1">
        <v>702260</v>
      </c>
      <c r="M97" s="135">
        <f t="shared" si="11"/>
        <v>0.13942305783319106</v>
      </c>
      <c r="N97" s="1">
        <v>27041</v>
      </c>
      <c r="O97" s="135">
        <f t="shared" si="12"/>
        <v>5.3685798804820424E-3</v>
      </c>
      <c r="P97" s="1">
        <v>493088</v>
      </c>
      <c r="Q97" s="1">
        <v>15077.499999999998</v>
      </c>
      <c r="R97" s="135">
        <f t="shared" si="13"/>
        <v>2.9934086442057611E-3</v>
      </c>
      <c r="S97" s="1">
        <v>5036900</v>
      </c>
      <c r="T97" s="1">
        <v>54108</v>
      </c>
      <c r="U97" s="131">
        <v>10742.32</v>
      </c>
      <c r="V97" s="1">
        <v>68500</v>
      </c>
      <c r="W97" s="1">
        <v>13599730</v>
      </c>
    </row>
    <row r="98" spans="1:23">
      <c r="A98" s="99">
        <v>19</v>
      </c>
      <c r="B98" t="s">
        <v>214</v>
      </c>
      <c r="C98" s="99">
        <v>2015</v>
      </c>
      <c r="D98" s="1">
        <v>1185</v>
      </c>
      <c r="E98" s="133">
        <f t="shared" si="7"/>
        <v>2.3177305408429106E-4</v>
      </c>
      <c r="F98" s="1">
        <v>882</v>
      </c>
      <c r="G98" s="134">
        <f t="shared" si="8"/>
        <v>1.7250956430577612E-4</v>
      </c>
      <c r="H98" s="1">
        <v>6515</v>
      </c>
      <c r="I98" s="134">
        <f t="shared" si="9"/>
        <v>1.2742628247756594E-3</v>
      </c>
      <c r="J98" s="1">
        <v>8582</v>
      </c>
      <c r="K98" s="134">
        <f t="shared" si="10"/>
        <v>1.6785454431657266E-3</v>
      </c>
      <c r="L98" s="1">
        <v>749760</v>
      </c>
      <c r="M98" s="135">
        <f t="shared" si="11"/>
        <v>0.14664486500442031</v>
      </c>
      <c r="N98" s="1">
        <v>33294</v>
      </c>
      <c r="O98" s="135">
        <f t="shared" si="12"/>
        <v>6.5119426689302842E-3</v>
      </c>
      <c r="P98" s="1">
        <v>533891</v>
      </c>
      <c r="Q98" s="1">
        <v>69852.900000000009</v>
      </c>
      <c r="R98" s="135">
        <f t="shared" si="13"/>
        <v>1.3662464109404707E-2</v>
      </c>
      <c r="S98" s="1">
        <v>5112760</v>
      </c>
      <c r="T98" s="1">
        <v>56832</v>
      </c>
      <c r="U98" s="131">
        <v>11099.85</v>
      </c>
      <c r="V98" s="1">
        <v>76191</v>
      </c>
      <c r="W98" s="1">
        <v>14880850</v>
      </c>
    </row>
    <row r="99" spans="1:23">
      <c r="A99" s="99">
        <v>20</v>
      </c>
      <c r="B99" t="s">
        <v>19</v>
      </c>
      <c r="C99" s="99">
        <v>2011</v>
      </c>
      <c r="D99" s="1">
        <v>1481</v>
      </c>
      <c r="E99" s="133">
        <f t="shared" si="7"/>
        <v>3.2992492592840117E-4</v>
      </c>
      <c r="F99" s="1">
        <v>839</v>
      </c>
      <c r="G99" s="134">
        <f t="shared" si="8"/>
        <v>1.8690547795673773E-4</v>
      </c>
      <c r="H99" s="1">
        <v>3445</v>
      </c>
      <c r="I99" s="134">
        <f t="shared" si="9"/>
        <v>7.674485954242687E-4</v>
      </c>
      <c r="J99" s="1">
        <v>5765</v>
      </c>
      <c r="K99" s="134">
        <f t="shared" si="10"/>
        <v>1.2842789993094076E-3</v>
      </c>
      <c r="L99" s="1">
        <v>1434720</v>
      </c>
      <c r="M99" s="135">
        <f t="shared" si="11"/>
        <v>0.31961505045779592</v>
      </c>
      <c r="N99" s="1">
        <v>37000</v>
      </c>
      <c r="O99" s="135">
        <f t="shared" si="12"/>
        <v>8.2425538550647149E-3</v>
      </c>
      <c r="P99" s="1">
        <v>586732</v>
      </c>
      <c r="Q99" s="1">
        <v>500697.8</v>
      </c>
      <c r="R99" s="135">
        <f t="shared" si="13"/>
        <v>0.11154131301655194</v>
      </c>
      <c r="S99" s="1">
        <v>4488900</v>
      </c>
      <c r="T99" s="1">
        <v>90798</v>
      </c>
      <c r="U99" s="131">
        <v>20227.16</v>
      </c>
      <c r="V99" s="1">
        <v>106959</v>
      </c>
      <c r="W99" s="1">
        <v>21548090</v>
      </c>
    </row>
    <row r="100" spans="1:23">
      <c r="A100" s="99">
        <v>20</v>
      </c>
      <c r="B100" t="s">
        <v>19</v>
      </c>
      <c r="C100" s="99">
        <v>2012</v>
      </c>
      <c r="D100" s="1">
        <v>1420</v>
      </c>
      <c r="E100" s="133">
        <f t="shared" si="7"/>
        <v>3.1102155247941126E-4</v>
      </c>
      <c r="F100" s="1">
        <v>839</v>
      </c>
      <c r="G100" s="134">
        <f t="shared" si="8"/>
        <v>1.8376555107762398E-4</v>
      </c>
      <c r="H100" s="1">
        <v>3494</v>
      </c>
      <c r="I100" s="134">
        <f t="shared" si="9"/>
        <v>7.6528824250919928E-4</v>
      </c>
      <c r="J100" s="1">
        <v>5753</v>
      </c>
      <c r="K100" s="134">
        <f t="shared" si="10"/>
        <v>1.2600753460662345E-3</v>
      </c>
      <c r="L100" s="1">
        <v>1603720</v>
      </c>
      <c r="M100" s="135">
        <f t="shared" si="11"/>
        <v>0.35126160855090238</v>
      </c>
      <c r="N100" s="1">
        <v>39524</v>
      </c>
      <c r="O100" s="135">
        <f t="shared" si="12"/>
        <v>8.6569125635184863E-3</v>
      </c>
      <c r="P100" s="1">
        <v>613273</v>
      </c>
      <c r="Q100" s="1">
        <v>397534.80000000005</v>
      </c>
      <c r="R100" s="135">
        <f t="shared" si="13"/>
        <v>8.7071753986332587E-2</v>
      </c>
      <c r="S100" s="1">
        <v>4565600</v>
      </c>
      <c r="T100" s="1">
        <v>96162</v>
      </c>
      <c r="U100" s="131">
        <v>21062.22</v>
      </c>
      <c r="V100" s="1">
        <v>96727</v>
      </c>
      <c r="W100" s="1">
        <v>23427050</v>
      </c>
    </row>
    <row r="101" spans="1:23">
      <c r="A101" s="99">
        <v>20</v>
      </c>
      <c r="B101" t="s">
        <v>19</v>
      </c>
      <c r="C101" s="99">
        <v>2013</v>
      </c>
      <c r="D101" s="1">
        <v>1420</v>
      </c>
      <c r="E101" s="133">
        <f t="shared" ref="E101:E132" si="14">D101/S101</f>
        <v>3.0594217262033005E-4</v>
      </c>
      <c r="F101" s="1">
        <v>864</v>
      </c>
      <c r="G101" s="134">
        <f t="shared" si="8"/>
        <v>1.8615073038307406E-4</v>
      </c>
      <c r="H101" s="1">
        <v>3628</v>
      </c>
      <c r="I101" s="134">
        <f t="shared" si="9"/>
        <v>7.8166070582151939E-4</v>
      </c>
      <c r="J101" s="1">
        <v>5912</v>
      </c>
      <c r="K101" s="134">
        <f t="shared" si="10"/>
        <v>1.2737536088249235E-3</v>
      </c>
      <c r="L101" s="1">
        <v>1889390</v>
      </c>
      <c r="M101" s="135">
        <f t="shared" si="11"/>
        <v>0.40707329685008836</v>
      </c>
      <c r="N101" s="1">
        <v>40786</v>
      </c>
      <c r="O101" s="135">
        <f t="shared" si="12"/>
        <v>8.787434825699143E-3</v>
      </c>
      <c r="P101" s="1">
        <v>672211</v>
      </c>
      <c r="Q101" s="1">
        <v>649954.89999999991</v>
      </c>
      <c r="R101" s="135">
        <f t="shared" si="13"/>
        <v>0.14003423536002066</v>
      </c>
      <c r="S101" s="1">
        <v>4641400</v>
      </c>
      <c r="T101" s="1">
        <v>101980</v>
      </c>
      <c r="U101" s="131">
        <v>21971.93</v>
      </c>
      <c r="V101" s="1">
        <v>118641</v>
      </c>
      <c r="W101" s="1">
        <v>25561500</v>
      </c>
    </row>
    <row r="102" spans="1:23">
      <c r="A102" s="99">
        <v>20</v>
      </c>
      <c r="B102" t="s">
        <v>19</v>
      </c>
      <c r="C102" s="99">
        <v>2014</v>
      </c>
      <c r="D102" s="1">
        <v>1806</v>
      </c>
      <c r="E102" s="133">
        <f t="shared" si="14"/>
        <v>3.829435338521236E-4</v>
      </c>
      <c r="F102" s="1">
        <v>815</v>
      </c>
      <c r="G102" s="134">
        <f t="shared" si="8"/>
        <v>1.7281228133415321E-4</v>
      </c>
      <c r="H102" s="1">
        <v>3648</v>
      </c>
      <c r="I102" s="134">
        <f t="shared" si="9"/>
        <v>7.7352049362820979E-4</v>
      </c>
      <c r="J102" s="1">
        <v>6269</v>
      </c>
      <c r="K102" s="134">
        <f t="shared" si="10"/>
        <v>1.3292763088144865E-3</v>
      </c>
      <c r="L102" s="1">
        <v>1862440</v>
      </c>
      <c r="M102" s="135">
        <f t="shared" si="11"/>
        <v>0.39491104938402494</v>
      </c>
      <c r="N102" s="1">
        <v>47447</v>
      </c>
      <c r="O102" s="135">
        <f t="shared" si="12"/>
        <v>1.0060643328173703E-2</v>
      </c>
      <c r="P102" s="1">
        <v>786711</v>
      </c>
      <c r="Q102" s="1">
        <v>966108.19999999984</v>
      </c>
      <c r="R102" s="135">
        <f t="shared" si="13"/>
        <v>0.20485320497868997</v>
      </c>
      <c r="S102" s="1">
        <v>4716100</v>
      </c>
      <c r="T102" s="1">
        <v>107115</v>
      </c>
      <c r="U102" s="131">
        <v>22712.65</v>
      </c>
      <c r="V102" s="1">
        <v>132345</v>
      </c>
      <c r="W102" s="1">
        <v>28062480</v>
      </c>
    </row>
    <row r="103" spans="1:23">
      <c r="A103" s="99">
        <v>20</v>
      </c>
      <c r="B103" t="s">
        <v>19</v>
      </c>
      <c r="C103" s="99">
        <v>2015</v>
      </c>
      <c r="D103" s="1">
        <v>1806</v>
      </c>
      <c r="E103" s="133">
        <f t="shared" si="14"/>
        <v>3.7757078981913607E-4</v>
      </c>
      <c r="F103" s="1">
        <v>815</v>
      </c>
      <c r="G103" s="134">
        <f t="shared" si="8"/>
        <v>1.703877041542613E-4</v>
      </c>
      <c r="H103" s="1">
        <v>3642</v>
      </c>
      <c r="I103" s="134">
        <f t="shared" si="9"/>
        <v>7.6141351966849038E-4</v>
      </c>
      <c r="J103" s="1">
        <v>6263</v>
      </c>
      <c r="K103" s="134">
        <f t="shared" si="10"/>
        <v>1.3093720136418878E-3</v>
      </c>
      <c r="L103" s="1">
        <v>1989630</v>
      </c>
      <c r="M103" s="135">
        <f t="shared" si="11"/>
        <v>0.41596133474410169</v>
      </c>
      <c r="N103" s="1">
        <v>49128</v>
      </c>
      <c r="O103" s="135">
        <f t="shared" si="12"/>
        <v>1.0270928993485336E-2</v>
      </c>
      <c r="P103" s="1">
        <v>783050</v>
      </c>
      <c r="Q103" s="1">
        <v>1335716.9999999998</v>
      </c>
      <c r="R103" s="135">
        <f t="shared" si="13"/>
        <v>0.27925123071143237</v>
      </c>
      <c r="S103" s="1">
        <v>4783209</v>
      </c>
      <c r="T103" s="1">
        <v>112325</v>
      </c>
      <c r="U103" s="131">
        <v>23451.95</v>
      </c>
      <c r="V103" s="1">
        <v>146703</v>
      </c>
      <c r="W103" s="1">
        <v>30629610</v>
      </c>
    </row>
    <row r="104" spans="1:23">
      <c r="A104" s="99">
        <v>21</v>
      </c>
      <c r="B104" t="s">
        <v>20</v>
      </c>
      <c r="C104" s="99">
        <v>2011</v>
      </c>
      <c r="D104" s="1">
        <v>795</v>
      </c>
      <c r="E104" s="133">
        <f t="shared" si="14"/>
        <v>3.4943518966199286E-4</v>
      </c>
      <c r="F104" s="1">
        <v>865</v>
      </c>
      <c r="G104" s="134">
        <f t="shared" si="8"/>
        <v>3.8020306799701114E-4</v>
      </c>
      <c r="H104" s="1">
        <v>2655</v>
      </c>
      <c r="I104" s="134">
        <f t="shared" si="9"/>
        <v>1.1669816711353347E-3</v>
      </c>
      <c r="J104" s="1">
        <v>4315</v>
      </c>
      <c r="K104" s="134">
        <f t="shared" si="10"/>
        <v>1.8966199287943387E-3</v>
      </c>
      <c r="L104" s="1">
        <v>649950</v>
      </c>
      <c r="M104" s="135">
        <f t="shared" si="11"/>
        <v>0.28567975034064436</v>
      </c>
      <c r="N104" s="1">
        <v>23282</v>
      </c>
      <c r="O104" s="135">
        <f t="shared" si="12"/>
        <v>1.0233396334227067E-2</v>
      </c>
      <c r="P104" s="1">
        <v>642867</v>
      </c>
      <c r="Q104" s="1">
        <v>543657.19999999995</v>
      </c>
      <c r="R104" s="135">
        <f t="shared" si="13"/>
        <v>0.23895969407938111</v>
      </c>
      <c r="S104" s="1">
        <v>2275100</v>
      </c>
      <c r="T104" s="1">
        <v>60493</v>
      </c>
      <c r="U104" s="131">
        <v>26588.9</v>
      </c>
      <c r="V104" s="1">
        <v>73425</v>
      </c>
      <c r="W104" s="1">
        <v>28952940</v>
      </c>
    </row>
    <row r="105" spans="1:23">
      <c r="A105" s="99">
        <v>21</v>
      </c>
      <c r="B105" t="s">
        <v>20</v>
      </c>
      <c r="C105" s="99">
        <v>2012</v>
      </c>
      <c r="D105" s="1">
        <v>1113</v>
      </c>
      <c r="E105" s="133">
        <f t="shared" si="14"/>
        <v>4.7772340973474119E-4</v>
      </c>
      <c r="F105" s="1">
        <v>865</v>
      </c>
      <c r="G105" s="134">
        <f t="shared" si="8"/>
        <v>3.7127650442098033E-4</v>
      </c>
      <c r="H105" s="1">
        <v>3017</v>
      </c>
      <c r="I105" s="134">
        <f t="shared" si="9"/>
        <v>1.2949609408532921E-3</v>
      </c>
      <c r="J105" s="1">
        <v>4995</v>
      </c>
      <c r="K105" s="134">
        <f t="shared" si="10"/>
        <v>2.1439608550090136E-3</v>
      </c>
      <c r="L105" s="1">
        <v>752340</v>
      </c>
      <c r="M105" s="135">
        <f t="shared" si="11"/>
        <v>0.3229204223538501</v>
      </c>
      <c r="N105" s="1">
        <v>24751</v>
      </c>
      <c r="O105" s="135">
        <f t="shared" si="12"/>
        <v>1.0623658683148768E-2</v>
      </c>
      <c r="P105" s="1">
        <v>699727</v>
      </c>
      <c r="Q105" s="1">
        <v>524738</v>
      </c>
      <c r="R105" s="135">
        <f t="shared" si="13"/>
        <v>0.22522877500214611</v>
      </c>
      <c r="S105" s="1">
        <v>2329800</v>
      </c>
      <c r="T105" s="1">
        <v>64649</v>
      </c>
      <c r="U105" s="131">
        <v>27749.01</v>
      </c>
      <c r="V105" s="1">
        <v>65871</v>
      </c>
      <c r="W105" s="1">
        <v>31515970</v>
      </c>
    </row>
    <row r="106" spans="1:23">
      <c r="A106" s="99">
        <v>21</v>
      </c>
      <c r="B106" t="s">
        <v>20</v>
      </c>
      <c r="C106" s="99">
        <v>2013</v>
      </c>
      <c r="D106" s="1">
        <v>1113</v>
      </c>
      <c r="E106" s="133">
        <f t="shared" si="14"/>
        <v>4.667253742609133E-4</v>
      </c>
      <c r="F106" s="1">
        <v>891</v>
      </c>
      <c r="G106" s="134">
        <f t="shared" si="8"/>
        <v>3.7363190338407347E-4</v>
      </c>
      <c r="H106" s="1">
        <v>3037</v>
      </c>
      <c r="I106" s="134">
        <f t="shared" si="9"/>
        <v>1.2735354551935254E-3</v>
      </c>
      <c r="J106" s="1">
        <v>5041</v>
      </c>
      <c r="K106" s="134">
        <f t="shared" si="10"/>
        <v>2.1138927328385121E-3</v>
      </c>
      <c r="L106" s="1">
        <v>854780</v>
      </c>
      <c r="M106" s="135">
        <f t="shared" si="11"/>
        <v>0.35844341007254582</v>
      </c>
      <c r="N106" s="1">
        <v>26236</v>
      </c>
      <c r="O106" s="135">
        <f t="shared" si="12"/>
        <v>1.100180316182329E-2</v>
      </c>
      <c r="P106" s="1">
        <v>784864</v>
      </c>
      <c r="Q106" s="1">
        <v>481564.50000000012</v>
      </c>
      <c r="R106" s="135">
        <f t="shared" si="13"/>
        <v>0.20193923763995475</v>
      </c>
      <c r="S106" s="1">
        <v>2384700</v>
      </c>
      <c r="T106" s="1">
        <v>69441</v>
      </c>
      <c r="U106" s="131">
        <v>29106.400000000001</v>
      </c>
      <c r="V106" s="1">
        <v>81957</v>
      </c>
      <c r="W106" s="1">
        <v>34367340</v>
      </c>
    </row>
    <row r="107" spans="1:23">
      <c r="A107" s="99">
        <v>21</v>
      </c>
      <c r="B107" t="s">
        <v>20</v>
      </c>
      <c r="C107" s="99">
        <v>2014</v>
      </c>
      <c r="D107" s="1">
        <v>1299</v>
      </c>
      <c r="E107" s="133">
        <f t="shared" si="14"/>
        <v>5.3239886880609858E-4</v>
      </c>
      <c r="F107" s="1">
        <v>574</v>
      </c>
      <c r="G107" s="134">
        <f t="shared" si="8"/>
        <v>2.3525554325996967E-4</v>
      </c>
      <c r="H107" s="1">
        <v>3068</v>
      </c>
      <c r="I107" s="134">
        <f t="shared" si="9"/>
        <v>1.2574285831386531E-3</v>
      </c>
      <c r="J107" s="1">
        <v>4941</v>
      </c>
      <c r="K107" s="134">
        <f t="shared" si="10"/>
        <v>2.0250829952047217E-3</v>
      </c>
      <c r="L107" s="1">
        <v>970160</v>
      </c>
      <c r="M107" s="135">
        <f t="shared" si="11"/>
        <v>0.39762285339563097</v>
      </c>
      <c r="N107" s="1">
        <v>23844</v>
      </c>
      <c r="O107" s="135">
        <f t="shared" si="12"/>
        <v>9.7725316611336523E-3</v>
      </c>
      <c r="P107" s="1">
        <v>900699</v>
      </c>
      <c r="Q107" s="1">
        <v>951044.59999999986</v>
      </c>
      <c r="R107" s="135">
        <f t="shared" si="13"/>
        <v>0.38978835198163853</v>
      </c>
      <c r="S107" s="1">
        <v>2439900</v>
      </c>
      <c r="T107" s="1">
        <v>73725</v>
      </c>
      <c r="U107" s="131">
        <v>30216.73</v>
      </c>
      <c r="V107" s="1">
        <v>89890</v>
      </c>
      <c r="W107" s="1">
        <v>36842260</v>
      </c>
    </row>
    <row r="108" spans="1:23">
      <c r="A108" s="99">
        <v>21</v>
      </c>
      <c r="B108" t="s">
        <v>20</v>
      </c>
      <c r="C108" s="99">
        <v>2015</v>
      </c>
      <c r="D108" s="1">
        <v>1299</v>
      </c>
      <c r="E108" s="133">
        <f t="shared" si="14"/>
        <v>5.2164945638424236E-4</v>
      </c>
      <c r="F108" s="1">
        <v>574</v>
      </c>
      <c r="G108" s="134">
        <f t="shared" si="8"/>
        <v>2.3050561044230574E-4</v>
      </c>
      <c r="H108" s="1">
        <v>3075</v>
      </c>
      <c r="I108" s="134">
        <f t="shared" si="9"/>
        <v>1.234851484512352E-3</v>
      </c>
      <c r="J108" s="1">
        <v>4948</v>
      </c>
      <c r="K108" s="134">
        <f t="shared" si="10"/>
        <v>1.9870065513389002E-3</v>
      </c>
      <c r="L108" s="1">
        <v>1048640</v>
      </c>
      <c r="M108" s="135">
        <f t="shared" si="11"/>
        <v>0.4211104587704172</v>
      </c>
      <c r="N108" s="1">
        <v>32904</v>
      </c>
      <c r="O108" s="135">
        <f t="shared" si="12"/>
        <v>1.3213513250859978E-2</v>
      </c>
      <c r="P108" s="1">
        <v>920786</v>
      </c>
      <c r="Q108" s="1">
        <v>933570.29999999981</v>
      </c>
      <c r="R108" s="135">
        <f t="shared" si="13"/>
        <v>0.37490103117126561</v>
      </c>
      <c r="S108" s="1">
        <v>2490178</v>
      </c>
      <c r="T108" s="1">
        <v>78891</v>
      </c>
      <c r="U108" s="131">
        <v>31619.18</v>
      </c>
      <c r="V108" s="1">
        <v>100218</v>
      </c>
      <c r="W108" s="1">
        <v>40166840</v>
      </c>
    </row>
    <row r="109" spans="1:23">
      <c r="A109" s="99">
        <v>22</v>
      </c>
      <c r="B109" t="s">
        <v>21</v>
      </c>
      <c r="C109" s="99">
        <v>2011</v>
      </c>
      <c r="D109" s="1">
        <v>700</v>
      </c>
      <c r="E109" s="133">
        <f t="shared" si="14"/>
        <v>1.8846081361225534E-4</v>
      </c>
      <c r="F109" s="1">
        <v>411</v>
      </c>
      <c r="G109" s="134">
        <f t="shared" si="8"/>
        <v>1.1065342056376707E-4</v>
      </c>
      <c r="H109" s="1">
        <v>3874</v>
      </c>
      <c r="I109" s="134">
        <f t="shared" si="9"/>
        <v>1.0429959884769675E-3</v>
      </c>
      <c r="J109" s="1">
        <v>4985</v>
      </c>
      <c r="K109" s="134">
        <f t="shared" si="10"/>
        <v>1.3421102226529899E-3</v>
      </c>
      <c r="L109" s="1">
        <v>1467130</v>
      </c>
      <c r="M109" s="135">
        <f t="shared" si="11"/>
        <v>0.39499501924992597</v>
      </c>
      <c r="N109" s="1">
        <v>64191</v>
      </c>
      <c r="O109" s="135">
        <f t="shared" si="12"/>
        <v>1.7282125837977547E-2</v>
      </c>
      <c r="P109" s="1">
        <v>699417</v>
      </c>
      <c r="Q109" s="1">
        <v>272052.59999999998</v>
      </c>
      <c r="R109" s="135">
        <f t="shared" si="13"/>
        <v>7.3244649059042072E-2</v>
      </c>
      <c r="S109" s="1">
        <v>3714300</v>
      </c>
      <c r="T109" s="1">
        <v>91252</v>
      </c>
      <c r="U109" s="131">
        <v>24567.52</v>
      </c>
      <c r="V109" s="1">
        <v>106725</v>
      </c>
      <c r="W109" s="1">
        <v>26594380</v>
      </c>
    </row>
    <row r="110" spans="1:23">
      <c r="A110" s="99">
        <v>22</v>
      </c>
      <c r="B110" t="s">
        <v>21</v>
      </c>
      <c r="C110" s="99">
        <v>2012</v>
      </c>
      <c r="D110" s="1">
        <v>791</v>
      </c>
      <c r="E110" s="133">
        <f t="shared" si="14"/>
        <v>2.0898282694848086E-4</v>
      </c>
      <c r="F110" s="1">
        <v>411</v>
      </c>
      <c r="G110" s="134">
        <f t="shared" si="8"/>
        <v>1.0858652575957728E-4</v>
      </c>
      <c r="H110" s="1">
        <v>3957</v>
      </c>
      <c r="I110" s="134">
        <f t="shared" si="9"/>
        <v>1.045442536327609E-3</v>
      </c>
      <c r="J110" s="1">
        <v>5159</v>
      </c>
      <c r="K110" s="134">
        <f t="shared" si="10"/>
        <v>1.363011889035667E-3</v>
      </c>
      <c r="L110" s="1">
        <v>1688440</v>
      </c>
      <c r="M110" s="135">
        <f t="shared" si="11"/>
        <v>0.4460871862615588</v>
      </c>
      <c r="N110" s="1">
        <v>68231</v>
      </c>
      <c r="O110" s="135">
        <f t="shared" si="12"/>
        <v>1.802668428005284E-2</v>
      </c>
      <c r="P110" s="1">
        <v>751833</v>
      </c>
      <c r="Q110" s="1">
        <v>272291.30000000005</v>
      </c>
      <c r="R110" s="135">
        <f t="shared" si="13"/>
        <v>7.1939577278731848E-2</v>
      </c>
      <c r="S110" s="1">
        <v>3785000</v>
      </c>
      <c r="T110" s="1">
        <v>96698</v>
      </c>
      <c r="U110" s="131">
        <v>25547.77</v>
      </c>
      <c r="V110" s="1">
        <v>98781</v>
      </c>
      <c r="W110" s="1">
        <v>28197080</v>
      </c>
    </row>
    <row r="111" spans="1:23">
      <c r="A111" s="99">
        <v>22</v>
      </c>
      <c r="B111" t="s">
        <v>21</v>
      </c>
      <c r="C111" s="99">
        <v>2013</v>
      </c>
      <c r="D111" s="1">
        <v>791</v>
      </c>
      <c r="E111" s="133">
        <f t="shared" si="14"/>
        <v>2.0521468413542613E-4</v>
      </c>
      <c r="F111" s="1">
        <v>424</v>
      </c>
      <c r="G111" s="134">
        <f t="shared" si="8"/>
        <v>1.1000129718510832E-4</v>
      </c>
      <c r="H111" s="1">
        <v>4011</v>
      </c>
      <c r="I111" s="134">
        <f t="shared" si="9"/>
        <v>1.0406018938902582E-3</v>
      </c>
      <c r="J111" s="1">
        <v>5226</v>
      </c>
      <c r="K111" s="134">
        <f t="shared" si="10"/>
        <v>1.3558178752107926E-3</v>
      </c>
      <c r="L111" s="1">
        <v>1880660</v>
      </c>
      <c r="M111" s="135">
        <f t="shared" si="11"/>
        <v>0.48791282916072126</v>
      </c>
      <c r="N111" s="1">
        <v>82114</v>
      </c>
      <c r="O111" s="135">
        <f t="shared" si="12"/>
        <v>2.1303411596834868E-2</v>
      </c>
      <c r="P111" s="1">
        <v>813926</v>
      </c>
      <c r="Q111" s="1">
        <v>260619.30000000002</v>
      </c>
      <c r="R111" s="135">
        <f t="shared" si="13"/>
        <v>6.761429497989363E-2</v>
      </c>
      <c r="S111" s="1">
        <v>3854500</v>
      </c>
      <c r="T111" s="1">
        <v>101851</v>
      </c>
      <c r="U111" s="131">
        <v>26423.9</v>
      </c>
      <c r="V111" s="1">
        <v>115858</v>
      </c>
      <c r="W111" s="1">
        <v>30058020</v>
      </c>
    </row>
    <row r="112" spans="1:23">
      <c r="A112" s="99">
        <v>22</v>
      </c>
      <c r="B112" t="s">
        <v>21</v>
      </c>
      <c r="C112" s="99">
        <v>2014</v>
      </c>
      <c r="D112" s="1">
        <v>1100</v>
      </c>
      <c r="E112" s="133">
        <f t="shared" si="14"/>
        <v>2.804119506474967E-4</v>
      </c>
      <c r="F112" s="1">
        <v>445</v>
      </c>
      <c r="G112" s="134">
        <f t="shared" si="8"/>
        <v>1.1343938003466911E-4</v>
      </c>
      <c r="H112" s="1">
        <v>4193</v>
      </c>
      <c r="I112" s="134">
        <f t="shared" si="9"/>
        <v>1.0688793718772306E-3</v>
      </c>
      <c r="J112" s="1">
        <v>5738</v>
      </c>
      <c r="K112" s="134">
        <f t="shared" si="10"/>
        <v>1.4627307025593963E-3</v>
      </c>
      <c r="L112" s="1">
        <v>2092230</v>
      </c>
      <c r="M112" s="135">
        <f t="shared" si="11"/>
        <v>0.53335117773019269</v>
      </c>
      <c r="N112" s="1">
        <v>82591</v>
      </c>
      <c r="O112" s="135">
        <f t="shared" si="12"/>
        <v>2.1054094014479455E-2</v>
      </c>
      <c r="P112" s="1">
        <v>880425</v>
      </c>
      <c r="Q112" s="1">
        <v>502491.60000000003</v>
      </c>
      <c r="R112" s="135">
        <f t="shared" si="13"/>
        <v>0.12809513612725604</v>
      </c>
      <c r="S112" s="1">
        <v>3922800</v>
      </c>
      <c r="T112" s="1">
        <v>106779</v>
      </c>
      <c r="U112" s="131">
        <v>27220.27</v>
      </c>
      <c r="V112" s="1">
        <v>127882</v>
      </c>
      <c r="W112" s="1">
        <v>32599830</v>
      </c>
    </row>
    <row r="113" spans="1:23">
      <c r="A113" s="99">
        <v>22</v>
      </c>
      <c r="B113" t="s">
        <v>21</v>
      </c>
      <c r="C113" s="99">
        <v>2015</v>
      </c>
      <c r="D113" s="1">
        <v>1100</v>
      </c>
      <c r="E113" s="133">
        <f t="shared" si="14"/>
        <v>2.7608258885153408E-4</v>
      </c>
      <c r="F113" s="1">
        <v>445</v>
      </c>
      <c r="G113" s="134">
        <f t="shared" si="8"/>
        <v>1.1168795639902969E-4</v>
      </c>
      <c r="H113" s="1">
        <v>4308</v>
      </c>
      <c r="I113" s="134">
        <f t="shared" si="9"/>
        <v>1.0812398116112807E-3</v>
      </c>
      <c r="J113" s="1">
        <v>5853</v>
      </c>
      <c r="K113" s="134">
        <f t="shared" si="10"/>
        <v>1.4690103568618445E-3</v>
      </c>
      <c r="L113" s="1">
        <v>2187640</v>
      </c>
      <c r="M113" s="135">
        <f t="shared" si="11"/>
        <v>0.54906301334106367</v>
      </c>
      <c r="N113" s="1">
        <v>87641</v>
      </c>
      <c r="O113" s="135">
        <f t="shared" si="12"/>
        <v>2.1996503790488453E-2</v>
      </c>
      <c r="P113" s="1">
        <v>956156</v>
      </c>
      <c r="Q113" s="1">
        <v>961205.50000000012</v>
      </c>
      <c r="R113" s="135">
        <f t="shared" si="13"/>
        <v>0.24124736623484844</v>
      </c>
      <c r="S113" s="1">
        <v>3984315</v>
      </c>
      <c r="T113" s="1">
        <v>110868</v>
      </c>
      <c r="U113" s="131">
        <v>27787.88</v>
      </c>
      <c r="V113" s="1">
        <v>137392</v>
      </c>
      <c r="W113" s="1">
        <v>34436000</v>
      </c>
    </row>
    <row r="114" spans="1:23">
      <c r="A114" s="99">
        <v>23</v>
      </c>
      <c r="B114" t="s">
        <v>22</v>
      </c>
      <c r="C114" s="99">
        <v>2011</v>
      </c>
      <c r="D114" s="1">
        <v>1497</v>
      </c>
      <c r="E114" s="133">
        <f t="shared" si="14"/>
        <v>4.0746890225645772E-4</v>
      </c>
      <c r="F114" s="1">
        <v>787</v>
      </c>
      <c r="G114" s="134">
        <f t="shared" si="8"/>
        <v>2.1421377827376902E-4</v>
      </c>
      <c r="H114" s="1">
        <v>4203</v>
      </c>
      <c r="I114" s="134">
        <f t="shared" si="9"/>
        <v>1.1440158959144233E-3</v>
      </c>
      <c r="J114" s="1">
        <v>6487</v>
      </c>
      <c r="K114" s="134">
        <f t="shared" si="10"/>
        <v>1.76569857644465E-3</v>
      </c>
      <c r="L114" s="1">
        <v>2099600</v>
      </c>
      <c r="M114" s="135">
        <f t="shared" si="11"/>
        <v>0.57149078635782136</v>
      </c>
      <c r="N114" s="1">
        <v>102392</v>
      </c>
      <c r="O114" s="135">
        <f t="shared" si="12"/>
        <v>2.7870110781458395E-2</v>
      </c>
      <c r="P114" s="1">
        <v>894044</v>
      </c>
      <c r="Q114" s="1">
        <v>602437.6</v>
      </c>
      <c r="R114" s="135">
        <f t="shared" si="13"/>
        <v>0.16397768039413158</v>
      </c>
      <c r="S114" s="1">
        <v>3673900</v>
      </c>
      <c r="T114" s="1">
        <v>445264</v>
      </c>
      <c r="U114" s="131">
        <v>121196.23</v>
      </c>
      <c r="V114" s="1">
        <v>550736</v>
      </c>
      <c r="W114" s="1">
        <v>140229630</v>
      </c>
    </row>
    <row r="115" spans="1:23">
      <c r="A115" s="99">
        <v>23</v>
      </c>
      <c r="B115" t="s">
        <v>22</v>
      </c>
      <c r="C115" s="99">
        <v>2012</v>
      </c>
      <c r="D115" s="1">
        <v>1214</v>
      </c>
      <c r="E115" s="133">
        <f t="shared" si="14"/>
        <v>3.2182811091670645E-4</v>
      </c>
      <c r="F115" s="1">
        <v>787</v>
      </c>
      <c r="G115" s="134">
        <f t="shared" si="8"/>
        <v>2.0863156778537723E-4</v>
      </c>
      <c r="H115" s="1">
        <v>4350</v>
      </c>
      <c r="I115" s="134">
        <f t="shared" si="9"/>
        <v>1.1531732145697471E-3</v>
      </c>
      <c r="J115" s="1">
        <v>6351</v>
      </c>
      <c r="K115" s="134">
        <f t="shared" si="10"/>
        <v>1.6836328932718309E-3</v>
      </c>
      <c r="L115" s="1">
        <v>2334000</v>
      </c>
      <c r="M115" s="135">
        <f t="shared" si="11"/>
        <v>0.6187370765070781</v>
      </c>
      <c r="N115" s="1">
        <v>107480</v>
      </c>
      <c r="O115" s="135">
        <f t="shared" si="12"/>
        <v>2.8492656805047454E-2</v>
      </c>
      <c r="P115" s="1">
        <v>949152</v>
      </c>
      <c r="Q115" s="1">
        <v>1922182.3999999997</v>
      </c>
      <c r="R115" s="135">
        <f t="shared" si="13"/>
        <v>0.5095653464821589</v>
      </c>
      <c r="S115" s="1">
        <v>3772200</v>
      </c>
      <c r="T115" s="1">
        <v>469646</v>
      </c>
      <c r="U115" s="131">
        <v>124501.88</v>
      </c>
      <c r="V115" s="1">
        <v>515191</v>
      </c>
      <c r="W115" s="1">
        <v>145998480</v>
      </c>
    </row>
    <row r="116" spans="1:23">
      <c r="A116" s="99">
        <v>23</v>
      </c>
      <c r="B116" t="s">
        <v>22</v>
      </c>
      <c r="C116" s="99">
        <v>2013</v>
      </c>
      <c r="D116" s="1">
        <v>1214</v>
      </c>
      <c r="E116" s="133">
        <f t="shared" si="14"/>
        <v>3.1363025731115016E-4</v>
      </c>
      <c r="F116" s="1">
        <v>810</v>
      </c>
      <c r="G116" s="134">
        <f t="shared" si="8"/>
        <v>2.0925906789294202E-4</v>
      </c>
      <c r="H116" s="1">
        <v>4542</v>
      </c>
      <c r="I116" s="134">
        <f t="shared" si="9"/>
        <v>1.1734008473700526E-3</v>
      </c>
      <c r="J116" s="1">
        <v>6566</v>
      </c>
      <c r="K116" s="134">
        <f t="shared" si="10"/>
        <v>1.6962901725741449E-3</v>
      </c>
      <c r="L116" s="1">
        <v>2731570</v>
      </c>
      <c r="M116" s="135">
        <f t="shared" si="11"/>
        <v>0.70568616306706622</v>
      </c>
      <c r="N116" s="1">
        <v>106778</v>
      </c>
      <c r="O116" s="135">
        <f t="shared" si="12"/>
        <v>2.7585512038855016E-2</v>
      </c>
      <c r="P116" s="1">
        <v>1065917</v>
      </c>
      <c r="Q116" s="1">
        <v>1320051.3999999999</v>
      </c>
      <c r="R116" s="135">
        <f t="shared" si="13"/>
        <v>0.34102805621576932</v>
      </c>
      <c r="S116" s="1">
        <v>3870800</v>
      </c>
      <c r="T116" s="1">
        <v>438533</v>
      </c>
      <c r="U116" s="131">
        <v>133868.68</v>
      </c>
      <c r="V116" s="1">
        <v>519132</v>
      </c>
      <c r="W116" s="1">
        <v>158472710</v>
      </c>
    </row>
    <row r="117" spans="1:23">
      <c r="A117" s="99">
        <v>23</v>
      </c>
      <c r="B117" t="s">
        <v>22</v>
      </c>
      <c r="C117" s="99">
        <v>2014</v>
      </c>
      <c r="D117" s="1">
        <v>981</v>
      </c>
      <c r="E117" s="133">
        <f t="shared" si="14"/>
        <v>2.4712817412333738E-4</v>
      </c>
      <c r="F117" s="1">
        <v>855</v>
      </c>
      <c r="G117" s="134">
        <f t="shared" si="8"/>
        <v>2.1538694074969771E-4</v>
      </c>
      <c r="H117" s="1">
        <v>4635</v>
      </c>
      <c r="I117" s="134">
        <f t="shared" si="9"/>
        <v>1.1676239419588876E-3</v>
      </c>
      <c r="J117" s="1">
        <v>6471</v>
      </c>
      <c r="K117" s="134">
        <f t="shared" si="10"/>
        <v>1.6301390568319227E-3</v>
      </c>
      <c r="L117" s="1">
        <v>2815550</v>
      </c>
      <c r="M117" s="135">
        <f t="shared" si="11"/>
        <v>0.70927801289802495</v>
      </c>
      <c r="N117" s="1">
        <v>119237</v>
      </c>
      <c r="O117" s="135">
        <f t="shared" si="12"/>
        <v>3.0037535268037083E-2</v>
      </c>
      <c r="P117" s="1">
        <v>1127400</v>
      </c>
      <c r="Q117" s="1">
        <v>2145665.1</v>
      </c>
      <c r="R117" s="135">
        <f t="shared" si="13"/>
        <v>0.54052425937122128</v>
      </c>
      <c r="S117" s="1">
        <v>3969600</v>
      </c>
      <c r="T117" s="1">
        <v>466029</v>
      </c>
      <c r="U117" s="131">
        <v>133086.10999999999</v>
      </c>
      <c r="V117" s="1">
        <v>527515</v>
      </c>
      <c r="W117" s="1">
        <v>157399960</v>
      </c>
    </row>
    <row r="118" spans="1:23">
      <c r="A118" s="99">
        <v>23</v>
      </c>
      <c r="B118" t="s">
        <v>22</v>
      </c>
      <c r="C118" s="99">
        <v>2015</v>
      </c>
      <c r="D118" s="1">
        <v>981</v>
      </c>
      <c r="E118" s="133">
        <f t="shared" si="14"/>
        <v>2.8661783937480498E-4</v>
      </c>
      <c r="F118" s="1">
        <v>855</v>
      </c>
      <c r="G118" s="134">
        <f t="shared" si="8"/>
        <v>2.4980453890464656E-4</v>
      </c>
      <c r="H118" s="1">
        <v>3452</v>
      </c>
      <c r="I118" s="134">
        <f t="shared" si="9"/>
        <v>1.0085675652618011E-3</v>
      </c>
      <c r="J118" s="1">
        <v>5288</v>
      </c>
      <c r="K118" s="134">
        <f t="shared" si="10"/>
        <v>1.5449899435412526E-3</v>
      </c>
      <c r="L118" s="1">
        <v>3007300</v>
      </c>
      <c r="M118" s="135">
        <f t="shared" si="11"/>
        <v>0.87863998812624977</v>
      </c>
      <c r="N118" s="1">
        <v>149794</v>
      </c>
      <c r="O118" s="135">
        <f t="shared" si="12"/>
        <v>4.3765170877991373E-2</v>
      </c>
      <c r="P118" s="1">
        <v>1193642</v>
      </c>
      <c r="Q118" s="1">
        <v>2381442.3000000003</v>
      </c>
      <c r="R118" s="135">
        <f t="shared" si="13"/>
        <v>0.69578373763686663</v>
      </c>
      <c r="S118" s="1">
        <v>3422676</v>
      </c>
      <c r="T118" s="1">
        <v>440648</v>
      </c>
      <c r="U118" s="131">
        <v>128594.76</v>
      </c>
      <c r="V118" s="1">
        <v>503691</v>
      </c>
      <c r="W118" s="1">
        <v>146992800</v>
      </c>
    </row>
    <row r="119" spans="1:23">
      <c r="A119" s="99">
        <v>24</v>
      </c>
      <c r="B119" t="s">
        <v>280</v>
      </c>
      <c r="C119" s="99">
        <v>2011</v>
      </c>
      <c r="D119" s="1">
        <v>0</v>
      </c>
      <c r="E119" s="133" t="e">
        <f t="shared" si="14"/>
        <v>#DIV/0!</v>
      </c>
      <c r="F119" s="1">
        <v>0</v>
      </c>
      <c r="G119" s="134" t="e">
        <f t="shared" si="8"/>
        <v>#DIV/0!</v>
      </c>
      <c r="H119" s="1">
        <v>0</v>
      </c>
      <c r="I119" s="134" t="e">
        <f t="shared" si="9"/>
        <v>#DIV/0!</v>
      </c>
      <c r="J119" s="1">
        <v>0</v>
      </c>
      <c r="K119" s="134" t="e">
        <f t="shared" si="10"/>
        <v>#DIV/0!</v>
      </c>
      <c r="L119" s="1">
        <v>177620</v>
      </c>
      <c r="M119" s="135" t="e">
        <f t="shared" si="11"/>
        <v>#DIV/0!</v>
      </c>
      <c r="N119" s="1">
        <v>0</v>
      </c>
      <c r="O119" s="135" t="e">
        <f t="shared" si="12"/>
        <v>#DIV/0!</v>
      </c>
      <c r="P119" s="1">
        <v>0</v>
      </c>
      <c r="Q119" s="1">
        <v>0</v>
      </c>
      <c r="R119" s="135" t="e">
        <f t="shared" si="13"/>
        <v>#DIV/0!</v>
      </c>
      <c r="S119" s="1">
        <v>0</v>
      </c>
      <c r="T119" s="1"/>
      <c r="U119" s="131"/>
      <c r="V119" s="1"/>
      <c r="W119" s="1"/>
    </row>
    <row r="120" spans="1:23">
      <c r="A120" s="99">
        <v>24</v>
      </c>
      <c r="B120" t="s">
        <v>280</v>
      </c>
      <c r="C120" s="99">
        <v>2012</v>
      </c>
      <c r="D120" s="1">
        <v>0</v>
      </c>
      <c r="E120" s="133" t="e">
        <f t="shared" si="14"/>
        <v>#DIV/0!</v>
      </c>
      <c r="F120" s="1">
        <v>0</v>
      </c>
      <c r="G120" s="134" t="e">
        <f t="shared" si="8"/>
        <v>#DIV/0!</v>
      </c>
      <c r="H120" s="1">
        <v>0</v>
      </c>
      <c r="I120" s="134" t="e">
        <f t="shared" si="9"/>
        <v>#DIV/0!</v>
      </c>
      <c r="J120" s="1">
        <v>0</v>
      </c>
      <c r="K120" s="134" t="e">
        <f t="shared" si="10"/>
        <v>#DIV/0!</v>
      </c>
      <c r="L120" s="1">
        <v>168320</v>
      </c>
      <c r="M120" s="135" t="e">
        <f t="shared" si="11"/>
        <v>#DIV/0!</v>
      </c>
      <c r="N120" s="1">
        <v>0</v>
      </c>
      <c r="O120" s="135" t="e">
        <f t="shared" si="12"/>
        <v>#DIV/0!</v>
      </c>
      <c r="P120" s="1">
        <v>0</v>
      </c>
      <c r="Q120" s="1">
        <v>91902.6</v>
      </c>
      <c r="R120" s="135" t="e">
        <f t="shared" si="13"/>
        <v>#DIV/0!</v>
      </c>
      <c r="S120" s="1">
        <v>0</v>
      </c>
      <c r="T120" s="1"/>
      <c r="U120" s="131"/>
      <c r="V120" s="1"/>
      <c r="W120" s="1"/>
    </row>
    <row r="121" spans="1:23">
      <c r="A121" s="99">
        <v>24</v>
      </c>
      <c r="B121" t="s">
        <v>280</v>
      </c>
      <c r="C121" s="99">
        <v>2013</v>
      </c>
      <c r="D121" s="1">
        <v>0</v>
      </c>
      <c r="E121" s="133" t="e">
        <f t="shared" si="14"/>
        <v>#DIV/0!</v>
      </c>
      <c r="F121" s="1">
        <v>0</v>
      </c>
      <c r="G121" s="134" t="e">
        <f t="shared" si="8"/>
        <v>#DIV/0!</v>
      </c>
      <c r="H121" s="1">
        <v>0</v>
      </c>
      <c r="I121" s="134" t="e">
        <f t="shared" si="9"/>
        <v>#DIV/0!</v>
      </c>
      <c r="J121" s="1">
        <v>0</v>
      </c>
      <c r="K121" s="134" t="e">
        <f t="shared" si="10"/>
        <v>#DIV/0!</v>
      </c>
      <c r="L121" s="1">
        <v>180740</v>
      </c>
      <c r="M121" s="135" t="e">
        <f t="shared" si="11"/>
        <v>#DIV/0!</v>
      </c>
      <c r="N121" s="1">
        <v>8894</v>
      </c>
      <c r="O121" s="135" t="e">
        <f t="shared" si="12"/>
        <v>#DIV/0!</v>
      </c>
      <c r="P121" s="1">
        <v>0</v>
      </c>
      <c r="Q121" s="1">
        <v>61211.6</v>
      </c>
      <c r="R121" s="135" t="e">
        <f t="shared" si="13"/>
        <v>#DIV/0!</v>
      </c>
      <c r="S121" s="1">
        <v>0</v>
      </c>
      <c r="T121" s="1">
        <v>44092</v>
      </c>
      <c r="U121" s="131">
        <v>74106.929999999993</v>
      </c>
      <c r="V121" s="1">
        <v>52605</v>
      </c>
      <c r="W121" s="1">
        <v>88415130</v>
      </c>
    </row>
    <row r="122" spans="1:23">
      <c r="A122" s="99">
        <v>24</v>
      </c>
      <c r="B122" t="s">
        <v>280</v>
      </c>
      <c r="C122" s="99">
        <v>2014</v>
      </c>
      <c r="D122" s="1">
        <v>0</v>
      </c>
      <c r="E122" s="133" t="e">
        <f t="shared" si="14"/>
        <v>#DIV/0!</v>
      </c>
      <c r="F122" s="1">
        <v>0</v>
      </c>
      <c r="G122" s="134" t="e">
        <f t="shared" si="8"/>
        <v>#DIV/0!</v>
      </c>
      <c r="H122" s="1">
        <v>0</v>
      </c>
      <c r="I122" s="134" t="e">
        <f t="shared" si="9"/>
        <v>#DIV/0!</v>
      </c>
      <c r="J122" s="1">
        <v>0</v>
      </c>
      <c r="K122" s="134" t="e">
        <f t="shared" si="10"/>
        <v>#DIV/0!</v>
      </c>
      <c r="L122" s="1">
        <v>199370</v>
      </c>
      <c r="M122" s="135" t="e">
        <f t="shared" si="11"/>
        <v>#DIV/0!</v>
      </c>
      <c r="N122" s="1">
        <v>12882</v>
      </c>
      <c r="O122" s="135" t="e">
        <f t="shared" si="12"/>
        <v>#DIV/0!</v>
      </c>
      <c r="P122" s="1">
        <v>0</v>
      </c>
      <c r="Q122" s="1">
        <v>108322.99999999999</v>
      </c>
      <c r="R122" s="135" t="e">
        <f t="shared" si="13"/>
        <v>#DIV/0!</v>
      </c>
      <c r="S122" s="1">
        <v>0</v>
      </c>
      <c r="T122" s="1">
        <v>47696</v>
      </c>
      <c r="U122" s="131">
        <v>77152.600000000006</v>
      </c>
      <c r="V122" s="1">
        <v>59184</v>
      </c>
      <c r="W122" s="1">
        <v>95734770</v>
      </c>
    </row>
    <row r="123" spans="1:23">
      <c r="A123" s="99">
        <v>24</v>
      </c>
      <c r="B123" t="s">
        <v>280</v>
      </c>
      <c r="C123" s="99">
        <v>2015</v>
      </c>
      <c r="D123" s="1">
        <v>336</v>
      </c>
      <c r="E123" s="133">
        <f t="shared" si="14"/>
        <v>5.2529629994418729E-4</v>
      </c>
      <c r="F123" s="1">
        <v>469</v>
      </c>
      <c r="G123" s="134">
        <f t="shared" si="8"/>
        <v>7.3322608533876136E-4</v>
      </c>
      <c r="H123" s="1">
        <v>1208</v>
      </c>
      <c r="I123" s="134">
        <f t="shared" si="9"/>
        <v>1.8885652688469591E-3</v>
      </c>
      <c r="J123" s="1">
        <v>2013</v>
      </c>
      <c r="K123" s="134">
        <f t="shared" si="10"/>
        <v>3.1470876541299076E-3</v>
      </c>
      <c r="L123" s="1">
        <v>206500</v>
      </c>
      <c r="M123" s="135">
        <f t="shared" si="11"/>
        <v>0.32283835100736508</v>
      </c>
      <c r="N123" s="1">
        <v>15674</v>
      </c>
      <c r="O123" s="135">
        <f t="shared" si="12"/>
        <v>2.4504447039658307E-2</v>
      </c>
      <c r="P123" s="1">
        <v>1044605</v>
      </c>
      <c r="Q123" s="1">
        <v>230919.6</v>
      </c>
      <c r="R123" s="135">
        <f t="shared" si="13"/>
        <v>0.36101551031128498</v>
      </c>
      <c r="S123" s="1">
        <v>639639</v>
      </c>
      <c r="T123" s="1">
        <v>49316</v>
      </c>
      <c r="U123" s="131">
        <v>76823.850000000006</v>
      </c>
      <c r="V123" s="1">
        <v>62071</v>
      </c>
      <c r="W123" s="1">
        <v>96694090</v>
      </c>
    </row>
    <row r="124" spans="1:23">
      <c r="A124" s="99">
        <v>25</v>
      </c>
      <c r="B124" t="s">
        <v>235</v>
      </c>
      <c r="C124" s="99">
        <v>2011</v>
      </c>
      <c r="D124" s="1">
        <v>608</v>
      </c>
      <c r="E124" s="133">
        <f t="shared" si="14"/>
        <v>2.6367145149399366E-4</v>
      </c>
      <c r="F124" s="1">
        <v>476</v>
      </c>
      <c r="G124" s="134">
        <f t="shared" si="8"/>
        <v>2.0642699163016609E-4</v>
      </c>
      <c r="H124" s="1">
        <v>1991</v>
      </c>
      <c r="I124" s="134">
        <f t="shared" si="9"/>
        <v>8.6343726961273252E-4</v>
      </c>
      <c r="J124" s="1">
        <v>3075</v>
      </c>
      <c r="K124" s="134">
        <f t="shared" si="10"/>
        <v>1.3335357127368924E-3</v>
      </c>
      <c r="L124" s="1">
        <v>986620</v>
      </c>
      <c r="M124" s="135">
        <f t="shared" si="11"/>
        <v>0.42786764387007242</v>
      </c>
      <c r="N124" s="1">
        <v>17498</v>
      </c>
      <c r="O124" s="135">
        <f t="shared" si="12"/>
        <v>7.5883602931610221E-3</v>
      </c>
      <c r="P124" s="1">
        <v>617669</v>
      </c>
      <c r="Q124" s="1">
        <v>220178.1</v>
      </c>
      <c r="R124" s="135">
        <f t="shared" si="13"/>
        <v>9.5484669760180413E-2</v>
      </c>
      <c r="S124" s="1">
        <v>2305900</v>
      </c>
      <c r="T124" s="1">
        <v>54911</v>
      </c>
      <c r="U124" s="131">
        <v>23812.97</v>
      </c>
      <c r="V124" s="1">
        <v>63875</v>
      </c>
      <c r="W124" s="1">
        <v>24867950</v>
      </c>
    </row>
    <row r="125" spans="1:23">
      <c r="A125" s="99">
        <v>25</v>
      </c>
      <c r="B125" t="s">
        <v>235</v>
      </c>
      <c r="C125" s="99">
        <v>2012</v>
      </c>
      <c r="D125" s="1">
        <v>553</v>
      </c>
      <c r="E125" s="133">
        <f t="shared" si="14"/>
        <v>2.3698307263766874E-4</v>
      </c>
      <c r="F125" s="1">
        <v>476</v>
      </c>
      <c r="G125" s="134">
        <f t="shared" si="8"/>
        <v>2.0398542961217055E-4</v>
      </c>
      <c r="H125" s="1">
        <v>2045</v>
      </c>
      <c r="I125" s="134">
        <f t="shared" si="9"/>
        <v>8.7636597385901008E-4</v>
      </c>
      <c r="J125" s="1">
        <v>3074</v>
      </c>
      <c r="K125" s="134">
        <f t="shared" si="10"/>
        <v>1.3173344761088493E-3</v>
      </c>
      <c r="L125" s="1">
        <v>1087080</v>
      </c>
      <c r="M125" s="135">
        <f t="shared" si="11"/>
        <v>0.46585815298907218</v>
      </c>
      <c r="N125" s="1">
        <v>18633</v>
      </c>
      <c r="O125" s="135">
        <f t="shared" si="12"/>
        <v>7.9850010713520461E-3</v>
      </c>
      <c r="P125" s="1">
        <v>686099</v>
      </c>
      <c r="Q125" s="1">
        <v>46651.899999999994</v>
      </c>
      <c r="R125" s="135">
        <f t="shared" si="13"/>
        <v>1.9992243411184912E-2</v>
      </c>
      <c r="S125" s="1">
        <v>2333500</v>
      </c>
      <c r="T125" s="1">
        <v>58678</v>
      </c>
      <c r="U125" s="131">
        <v>25145.96</v>
      </c>
      <c r="V125" s="1">
        <v>57344</v>
      </c>
      <c r="W125" s="1">
        <v>27373410</v>
      </c>
    </row>
    <row r="126" spans="1:23">
      <c r="A126" s="99">
        <v>25</v>
      </c>
      <c r="B126" t="s">
        <v>235</v>
      </c>
      <c r="C126" s="99">
        <v>2013</v>
      </c>
      <c r="D126" s="1">
        <v>553</v>
      </c>
      <c r="E126" s="133">
        <f t="shared" si="14"/>
        <v>2.3428232502965599E-4</v>
      </c>
      <c r="F126" s="1">
        <v>476</v>
      </c>
      <c r="G126" s="134">
        <f t="shared" si="8"/>
        <v>2.0166073546856465E-4</v>
      </c>
      <c r="H126" s="1">
        <v>2195</v>
      </c>
      <c r="I126" s="134">
        <f t="shared" si="9"/>
        <v>9.2992713099474661E-4</v>
      </c>
      <c r="J126" s="1">
        <v>3224</v>
      </c>
      <c r="K126" s="134">
        <f t="shared" si="10"/>
        <v>1.3658701914929672E-3</v>
      </c>
      <c r="L126" s="1">
        <v>1192520</v>
      </c>
      <c r="M126" s="135">
        <f t="shared" si="11"/>
        <v>0.50521945432977466</v>
      </c>
      <c r="N126" s="1">
        <v>19190</v>
      </c>
      <c r="O126" s="135">
        <f t="shared" si="12"/>
        <v>8.1299779698356216E-3</v>
      </c>
      <c r="P126" s="1">
        <v>755755</v>
      </c>
      <c r="Q126" s="1">
        <v>65706.299999999988</v>
      </c>
      <c r="R126" s="135">
        <f t="shared" si="13"/>
        <v>2.7836934417895268E-2</v>
      </c>
      <c r="S126" s="1">
        <v>2360400</v>
      </c>
      <c r="T126" s="1">
        <v>62422</v>
      </c>
      <c r="U126" s="131">
        <v>26445.86</v>
      </c>
      <c r="V126" s="1">
        <v>71007</v>
      </c>
      <c r="W126" s="1">
        <v>30121090</v>
      </c>
    </row>
    <row r="127" spans="1:23">
      <c r="A127" s="99">
        <v>25</v>
      </c>
      <c r="B127" t="s">
        <v>235</v>
      </c>
      <c r="C127" s="99">
        <v>2014</v>
      </c>
      <c r="D127" s="1">
        <v>697</v>
      </c>
      <c r="E127" s="133">
        <f t="shared" si="14"/>
        <v>2.920472638900528E-4</v>
      </c>
      <c r="F127" s="1">
        <v>475</v>
      </c>
      <c r="G127" s="134">
        <f t="shared" si="8"/>
        <v>1.9902790580742478E-4</v>
      </c>
      <c r="H127" s="1">
        <v>2196</v>
      </c>
      <c r="I127" s="134">
        <f t="shared" si="9"/>
        <v>9.2013743400653646E-4</v>
      </c>
      <c r="J127" s="1">
        <v>3368</v>
      </c>
      <c r="K127" s="134">
        <f t="shared" si="10"/>
        <v>1.4112126037040141E-3</v>
      </c>
      <c r="L127" s="1">
        <v>1240320</v>
      </c>
      <c r="M127" s="135">
        <f t="shared" si="11"/>
        <v>0.51970166764434755</v>
      </c>
      <c r="N127" s="1">
        <v>17906</v>
      </c>
      <c r="O127" s="135">
        <f t="shared" si="12"/>
        <v>7.5027235397636801E-3</v>
      </c>
      <c r="P127" s="1">
        <v>795035</v>
      </c>
      <c r="Q127" s="1">
        <v>98450.9</v>
      </c>
      <c r="R127" s="135">
        <f t="shared" si="13"/>
        <v>4.1251529372328836E-2</v>
      </c>
      <c r="S127" s="1">
        <v>2386600</v>
      </c>
      <c r="T127" s="1">
        <v>66361</v>
      </c>
      <c r="U127" s="131">
        <v>27805.52</v>
      </c>
      <c r="V127" s="1">
        <v>80668</v>
      </c>
      <c r="W127" s="1">
        <v>33800170</v>
      </c>
    </row>
    <row r="128" spans="1:23">
      <c r="A128" s="99">
        <v>25</v>
      </c>
      <c r="B128" t="s">
        <v>235</v>
      </c>
      <c r="C128" s="99">
        <v>2015</v>
      </c>
      <c r="D128" s="1">
        <v>698</v>
      </c>
      <c r="E128" s="133">
        <f t="shared" si="14"/>
        <v>2.8963605031036288E-4</v>
      </c>
      <c r="F128" s="1">
        <v>496</v>
      </c>
      <c r="G128" s="134">
        <f t="shared" si="8"/>
        <v>2.0581587529217764E-4</v>
      </c>
      <c r="H128" s="1">
        <v>3411</v>
      </c>
      <c r="I128" s="134">
        <f t="shared" si="9"/>
        <v>1.4153990939951974E-3</v>
      </c>
      <c r="J128" s="1">
        <v>4605</v>
      </c>
      <c r="K128" s="134">
        <f t="shared" si="10"/>
        <v>1.9108510195977378E-3</v>
      </c>
      <c r="L128" s="1">
        <v>1302580</v>
      </c>
      <c r="M128" s="135">
        <f t="shared" si="11"/>
        <v>0.54050734443162241</v>
      </c>
      <c r="N128" s="1">
        <v>21918</v>
      </c>
      <c r="O128" s="135">
        <f t="shared" si="12"/>
        <v>9.0949039408345748E-3</v>
      </c>
      <c r="P128" s="1">
        <v>820426</v>
      </c>
      <c r="Q128" s="1">
        <v>87954.999999999985</v>
      </c>
      <c r="R128" s="135">
        <f t="shared" si="13"/>
        <v>3.6497046998636047E-2</v>
      </c>
      <c r="S128" s="1">
        <v>2409921</v>
      </c>
      <c r="T128" s="1">
        <v>70425</v>
      </c>
      <c r="U128" s="131">
        <v>29196.39</v>
      </c>
      <c r="V128" s="1">
        <v>91280</v>
      </c>
      <c r="W128" s="1">
        <v>37842340</v>
      </c>
    </row>
    <row r="129" spans="1:23">
      <c r="A129" s="99">
        <v>26</v>
      </c>
      <c r="B129" t="s">
        <v>239</v>
      </c>
      <c r="C129" s="99">
        <v>2011</v>
      </c>
      <c r="D129" s="1">
        <v>1300</v>
      </c>
      <c r="E129" s="133">
        <f t="shared" si="14"/>
        <v>4.8276886512180629E-4</v>
      </c>
      <c r="F129" s="1">
        <v>1031</v>
      </c>
      <c r="G129" s="134">
        <f t="shared" si="8"/>
        <v>3.8287284610814023E-4</v>
      </c>
      <c r="H129" s="1">
        <v>3781</v>
      </c>
      <c r="I129" s="134">
        <f t="shared" si="9"/>
        <v>1.4041146761734997E-3</v>
      </c>
      <c r="J129" s="1">
        <v>6112</v>
      </c>
      <c r="K129" s="134">
        <f t="shared" si="10"/>
        <v>2.2697563874034461E-3</v>
      </c>
      <c r="L129" s="1">
        <v>574710</v>
      </c>
      <c r="M129" s="135">
        <f t="shared" si="11"/>
        <v>0.21342468805704101</v>
      </c>
      <c r="N129" s="1">
        <v>17133</v>
      </c>
      <c r="O129" s="135">
        <f t="shared" si="12"/>
        <v>6.3625222816399291E-3</v>
      </c>
      <c r="P129" s="1">
        <v>539076</v>
      </c>
      <c r="Q129" s="1">
        <v>370357.6</v>
      </c>
      <c r="R129" s="135">
        <f t="shared" si="13"/>
        <v>0.13753624480095067</v>
      </c>
      <c r="S129" s="1">
        <v>2692800</v>
      </c>
      <c r="T129" s="1">
        <v>56834</v>
      </c>
      <c r="U129" s="131">
        <v>21105.7</v>
      </c>
      <c r="V129" s="1">
        <v>69638</v>
      </c>
      <c r="W129" s="1">
        <v>22547480</v>
      </c>
    </row>
    <row r="130" spans="1:23">
      <c r="A130" s="99">
        <v>26</v>
      </c>
      <c r="B130" t="s">
        <v>239</v>
      </c>
      <c r="C130" s="99">
        <v>2012</v>
      </c>
      <c r="D130" s="1">
        <v>806</v>
      </c>
      <c r="E130" s="133">
        <f t="shared" si="14"/>
        <v>2.9423575365969406E-4</v>
      </c>
      <c r="F130" s="1">
        <v>1031</v>
      </c>
      <c r="G130" s="134">
        <f t="shared" si="8"/>
        <v>3.7637352608330593E-4</v>
      </c>
      <c r="H130" s="1">
        <v>3781</v>
      </c>
      <c r="I130" s="134">
        <f t="shared" si="9"/>
        <v>1.3802796334830066E-3</v>
      </c>
      <c r="J130" s="1">
        <v>5618</v>
      </c>
      <c r="K130" s="134">
        <f t="shared" si="10"/>
        <v>2.0508889132260068E-3</v>
      </c>
      <c r="L130" s="1">
        <v>686190</v>
      </c>
      <c r="M130" s="135">
        <f t="shared" si="11"/>
        <v>0.25049830248603661</v>
      </c>
      <c r="N130" s="1">
        <v>18646</v>
      </c>
      <c r="O130" s="135">
        <f t="shared" si="12"/>
        <v>6.8068484649362977E-3</v>
      </c>
      <c r="P130" s="1">
        <v>584341</v>
      </c>
      <c r="Q130" s="1">
        <v>806530.99999999988</v>
      </c>
      <c r="R130" s="135">
        <f t="shared" si="13"/>
        <v>0.29442959880261377</v>
      </c>
      <c r="S130" s="1">
        <v>2739300</v>
      </c>
      <c r="T130" s="1">
        <v>62250</v>
      </c>
      <c r="U130" s="131">
        <v>22724.47</v>
      </c>
      <c r="V130" s="1">
        <v>60716</v>
      </c>
      <c r="W130" s="1">
        <v>25421640</v>
      </c>
    </row>
    <row r="131" spans="1:23">
      <c r="A131" s="99">
        <v>26</v>
      </c>
      <c r="B131" t="s">
        <v>239</v>
      </c>
      <c r="C131" s="99">
        <v>2013</v>
      </c>
      <c r="D131" s="1">
        <v>807</v>
      </c>
      <c r="E131" s="133">
        <f t="shared" si="14"/>
        <v>2.8971459343026386E-4</v>
      </c>
      <c r="F131" s="1">
        <v>1061</v>
      </c>
      <c r="G131" s="134">
        <f t="shared" si="8"/>
        <v>3.8090109495602227E-4</v>
      </c>
      <c r="H131" s="1">
        <v>3888</v>
      </c>
      <c r="I131" s="134">
        <f t="shared" si="9"/>
        <v>1.3957996768982229E-3</v>
      </c>
      <c r="J131" s="1">
        <v>5756</v>
      </c>
      <c r="K131" s="134">
        <f t="shared" si="10"/>
        <v>2.0664153652845091E-3</v>
      </c>
      <c r="L131" s="1">
        <v>758700</v>
      </c>
      <c r="M131" s="135">
        <f t="shared" si="11"/>
        <v>0.27237479806138931</v>
      </c>
      <c r="N131" s="1">
        <v>20698</v>
      </c>
      <c r="O131" s="135">
        <f t="shared" si="12"/>
        <v>7.4306228684257762E-3</v>
      </c>
      <c r="P131" s="1">
        <v>648554</v>
      </c>
      <c r="Q131" s="1">
        <v>855027.9</v>
      </c>
      <c r="R131" s="135">
        <f t="shared" si="13"/>
        <v>0.306956704361874</v>
      </c>
      <c r="S131" s="1">
        <v>2785500</v>
      </c>
      <c r="T131" s="1">
        <v>68219</v>
      </c>
      <c r="U131" s="131">
        <v>24490.98</v>
      </c>
      <c r="V131" s="1">
        <v>79842</v>
      </c>
      <c r="W131" s="1">
        <v>28663640</v>
      </c>
    </row>
    <row r="132" spans="1:23">
      <c r="A132" s="99">
        <v>26</v>
      </c>
      <c r="B132" t="s">
        <v>239</v>
      </c>
      <c r="C132" s="99">
        <v>2014</v>
      </c>
      <c r="D132" s="1">
        <v>878</v>
      </c>
      <c r="E132" s="133">
        <f t="shared" si="14"/>
        <v>3.1010489880973406E-4</v>
      </c>
      <c r="F132" s="1">
        <v>843</v>
      </c>
      <c r="G132" s="134">
        <f t="shared" si="8"/>
        <v>2.9774308621481296E-4</v>
      </c>
      <c r="H132" s="1">
        <v>3750</v>
      </c>
      <c r="I132" s="134">
        <f t="shared" si="9"/>
        <v>1.3244799208843995E-3</v>
      </c>
      <c r="J132" s="1">
        <v>5471</v>
      </c>
      <c r="K132" s="134">
        <f t="shared" si="10"/>
        <v>1.9323279059089463E-3</v>
      </c>
      <c r="L132" s="1">
        <v>865770</v>
      </c>
      <c r="M132" s="135">
        <f t="shared" si="11"/>
        <v>0.30578532829442306</v>
      </c>
      <c r="N132" s="1">
        <v>18134</v>
      </c>
      <c r="O132" s="135">
        <f t="shared" si="12"/>
        <v>6.4048317027513863E-3</v>
      </c>
      <c r="P132" s="1">
        <v>700073</v>
      </c>
      <c r="Q132" s="1">
        <v>1494162.7</v>
      </c>
      <c r="R132" s="135">
        <f t="shared" si="13"/>
        <v>0.52773026524917876</v>
      </c>
      <c r="S132" s="1">
        <v>2831300</v>
      </c>
      <c r="T132" s="1">
        <v>71678</v>
      </c>
      <c r="U132" s="131">
        <v>25316.27</v>
      </c>
      <c r="V132" s="1">
        <v>90246</v>
      </c>
      <c r="W132" s="1">
        <v>31874690</v>
      </c>
    </row>
    <row r="133" spans="1:23">
      <c r="A133" s="99">
        <v>26</v>
      </c>
      <c r="B133" t="s">
        <v>239</v>
      </c>
      <c r="C133" s="99">
        <v>2015</v>
      </c>
      <c r="D133" s="1">
        <v>878</v>
      </c>
      <c r="E133" s="133">
        <f t="shared" ref="E133:E173" si="15">D133/S133</f>
        <v>3.0561911017499307E-4</v>
      </c>
      <c r="F133" s="1">
        <v>843</v>
      </c>
      <c r="G133" s="134">
        <f t="shared" ref="G133:G173" si="16">F133/S133</f>
        <v>2.9343611603362086E-4</v>
      </c>
      <c r="H133" s="1">
        <v>3267</v>
      </c>
      <c r="I133" s="134">
        <f t="shared" ref="I133:I173" si="17">H133/S133</f>
        <v>1.137195481710367E-3</v>
      </c>
      <c r="J133" s="1">
        <v>4988</v>
      </c>
      <c r="K133" s="134">
        <f t="shared" ref="K133:K173" si="18">J133/S133</f>
        <v>1.736250707918981E-3</v>
      </c>
      <c r="L133" s="1">
        <v>948780</v>
      </c>
      <c r="M133" s="135">
        <f t="shared" ref="M133:M173" si="19">L133/S133</f>
        <v>0.33025660518431654</v>
      </c>
      <c r="N133" s="1">
        <v>13058</v>
      </c>
      <c r="O133" s="135">
        <f t="shared" ref="O133:O173" si="20">N133/S133</f>
        <v>4.545301071372505E-3</v>
      </c>
      <c r="P133" s="1">
        <v>760612</v>
      </c>
      <c r="Q133" s="1">
        <v>1085164.0999999996</v>
      </c>
      <c r="R133" s="135">
        <f t="shared" ref="R133:R173" si="21">Q133/S133</f>
        <v>0.37772993922078252</v>
      </c>
      <c r="S133" s="1">
        <v>2872857</v>
      </c>
      <c r="T133" s="1">
        <v>82803</v>
      </c>
      <c r="U133" s="131">
        <v>28784.2</v>
      </c>
      <c r="V133" s="1">
        <v>107599</v>
      </c>
      <c r="W133" s="1">
        <v>37403810</v>
      </c>
    </row>
    <row r="134" spans="1:23">
      <c r="A134" s="99">
        <v>27</v>
      </c>
      <c r="B134" t="s">
        <v>243</v>
      </c>
      <c r="C134" s="99">
        <v>2011</v>
      </c>
      <c r="D134" s="1">
        <v>1002</v>
      </c>
      <c r="E134" s="133">
        <f t="shared" si="15"/>
        <v>1.2285283407510942E-4</v>
      </c>
      <c r="F134" s="1">
        <v>638</v>
      </c>
      <c r="G134" s="134">
        <f t="shared" si="16"/>
        <v>7.8223660818283245E-5</v>
      </c>
      <c r="H134" s="1">
        <v>14323</v>
      </c>
      <c r="I134" s="134">
        <f t="shared" si="17"/>
        <v>1.7561089246085752E-3</v>
      </c>
      <c r="J134" s="1">
        <v>15963</v>
      </c>
      <c r="K134" s="134">
        <f t="shared" si="18"/>
        <v>1.9571854195019681E-3</v>
      </c>
      <c r="L134" s="1">
        <v>3246420</v>
      </c>
      <c r="M134" s="135">
        <f t="shared" si="19"/>
        <v>0.39803582594622428</v>
      </c>
      <c r="N134" s="1">
        <v>72553</v>
      </c>
      <c r="O134" s="135">
        <f t="shared" si="20"/>
        <v>8.895550569512389E-3</v>
      </c>
      <c r="P134" s="1">
        <v>506323</v>
      </c>
      <c r="Q134" s="1">
        <v>89563.7</v>
      </c>
      <c r="R134" s="135">
        <f t="shared" si="21"/>
        <v>1.0981191991270338E-2</v>
      </c>
      <c r="S134" s="1">
        <v>8156100</v>
      </c>
      <c r="T134" s="1">
        <v>185708</v>
      </c>
      <c r="U134" s="131">
        <v>22769.19</v>
      </c>
      <c r="V134" s="1">
        <v>228285</v>
      </c>
      <c r="W134" s="1">
        <v>24311670</v>
      </c>
    </row>
    <row r="135" spans="1:23">
      <c r="A135" s="99">
        <v>27</v>
      </c>
      <c r="B135" t="s">
        <v>243</v>
      </c>
      <c r="C135" s="99">
        <v>2012</v>
      </c>
      <c r="D135" s="1">
        <v>1314</v>
      </c>
      <c r="E135" s="133">
        <f t="shared" si="15"/>
        <v>1.5927272727272727E-4</v>
      </c>
      <c r="F135" s="1">
        <v>638</v>
      </c>
      <c r="G135" s="134">
        <f t="shared" si="16"/>
        <v>7.7333333333333334E-5</v>
      </c>
      <c r="H135" s="1">
        <v>14432</v>
      </c>
      <c r="I135" s="134">
        <f t="shared" si="17"/>
        <v>1.7493333333333334E-3</v>
      </c>
      <c r="J135" s="1">
        <v>16384</v>
      </c>
      <c r="K135" s="134">
        <f t="shared" si="18"/>
        <v>1.9859393939393941E-3</v>
      </c>
      <c r="L135" s="1">
        <v>3639630</v>
      </c>
      <c r="M135" s="135">
        <f t="shared" si="19"/>
        <v>0.44116727272727274</v>
      </c>
      <c r="N135" s="1">
        <v>76518</v>
      </c>
      <c r="O135" s="135">
        <f t="shared" si="20"/>
        <v>9.2749090909090906E-3</v>
      </c>
      <c r="P135" s="1">
        <v>553324</v>
      </c>
      <c r="Q135" s="1">
        <v>582579.20000000007</v>
      </c>
      <c r="R135" s="135">
        <f t="shared" si="21"/>
        <v>7.0615660606060615E-2</v>
      </c>
      <c r="S135" s="1">
        <v>8250000</v>
      </c>
      <c r="T135" s="1">
        <v>202185</v>
      </c>
      <c r="U135" s="131">
        <v>24507.17</v>
      </c>
      <c r="V135" s="1">
        <v>198289</v>
      </c>
      <c r="W135" s="1">
        <v>27670910</v>
      </c>
    </row>
    <row r="136" spans="1:23">
      <c r="A136" s="99">
        <v>27</v>
      </c>
      <c r="B136" t="s">
        <v>243</v>
      </c>
      <c r="C136" s="99">
        <v>2013</v>
      </c>
      <c r="D136" s="1">
        <v>1314</v>
      </c>
      <c r="E136" s="133">
        <f t="shared" si="15"/>
        <v>1.5751618316950372E-4</v>
      </c>
      <c r="F136" s="1">
        <v>656</v>
      </c>
      <c r="G136" s="134">
        <f t="shared" si="16"/>
        <v>7.8638216255094698E-5</v>
      </c>
      <c r="H136" s="1">
        <v>14389</v>
      </c>
      <c r="I136" s="134">
        <f t="shared" si="17"/>
        <v>1.7248861184368258E-3</v>
      </c>
      <c r="J136" s="1">
        <v>16359</v>
      </c>
      <c r="K136" s="134">
        <f t="shared" si="18"/>
        <v>1.9610405178614241E-3</v>
      </c>
      <c r="L136" s="1">
        <v>4156490</v>
      </c>
      <c r="M136" s="135">
        <f t="shared" si="19"/>
        <v>0.49826060896667468</v>
      </c>
      <c r="N136" s="1">
        <v>86792</v>
      </c>
      <c r="O136" s="135">
        <f t="shared" si="20"/>
        <v>1.0404219611603932E-2</v>
      </c>
      <c r="P136" s="1">
        <v>599462</v>
      </c>
      <c r="Q136" s="1">
        <v>462775.8</v>
      </c>
      <c r="R136" s="135">
        <f t="shared" si="21"/>
        <v>5.5475401582354353E-2</v>
      </c>
      <c r="S136" s="1">
        <v>8342000</v>
      </c>
      <c r="T136" s="1">
        <v>217589</v>
      </c>
      <c r="U136" s="131">
        <v>26083.42</v>
      </c>
      <c r="V136" s="1">
        <v>258836</v>
      </c>
      <c r="W136" s="1">
        <v>31027930</v>
      </c>
    </row>
    <row r="137" spans="1:23">
      <c r="A137" s="99">
        <v>27</v>
      </c>
      <c r="B137" t="s">
        <v>243</v>
      </c>
      <c r="C137" s="99">
        <v>2014</v>
      </c>
      <c r="D137" s="1">
        <v>1331</v>
      </c>
      <c r="E137" s="133">
        <f t="shared" si="15"/>
        <v>1.5784729963710538E-4</v>
      </c>
      <c r="F137" s="1">
        <v>598</v>
      </c>
      <c r="G137" s="134">
        <f t="shared" si="16"/>
        <v>7.0918621474822709E-5</v>
      </c>
      <c r="H137" s="1">
        <v>14395</v>
      </c>
      <c r="I137" s="134">
        <f t="shared" si="17"/>
        <v>1.7071464149332322E-3</v>
      </c>
      <c r="J137" s="1">
        <v>16324</v>
      </c>
      <c r="K137" s="134">
        <f t="shared" si="18"/>
        <v>1.9359123360451602E-3</v>
      </c>
      <c r="L137" s="1">
        <v>4339220</v>
      </c>
      <c r="M137" s="135">
        <f t="shared" si="19"/>
        <v>0.51460117169896347</v>
      </c>
      <c r="N137" s="1">
        <v>102942</v>
      </c>
      <c r="O137" s="135">
        <f t="shared" si="20"/>
        <v>1.2208201892744479E-2</v>
      </c>
      <c r="P137" s="1">
        <v>644298</v>
      </c>
      <c r="Q137" s="1">
        <v>280927.7</v>
      </c>
      <c r="R137" s="135">
        <f t="shared" si="21"/>
        <v>3.3316062237612964E-2</v>
      </c>
      <c r="S137" s="1">
        <v>8432200</v>
      </c>
      <c r="T137" s="1">
        <v>233988</v>
      </c>
      <c r="U137" s="131">
        <v>27749.47</v>
      </c>
      <c r="V137" s="1">
        <v>298034</v>
      </c>
      <c r="W137" s="1">
        <v>35344880</v>
      </c>
    </row>
    <row r="138" spans="1:23">
      <c r="A138" s="99">
        <v>27</v>
      </c>
      <c r="B138" t="s">
        <v>243</v>
      </c>
      <c r="C138" s="99">
        <v>2015</v>
      </c>
      <c r="D138" s="1">
        <v>1332</v>
      </c>
      <c r="E138" s="133">
        <f t="shared" si="15"/>
        <v>1.5647378570703596E-4</v>
      </c>
      <c r="F138" s="1">
        <v>781</v>
      </c>
      <c r="G138" s="134">
        <f t="shared" si="16"/>
        <v>9.1746266244140462E-5</v>
      </c>
      <c r="H138" s="1">
        <v>14516</v>
      </c>
      <c r="I138" s="134">
        <f t="shared" si="17"/>
        <v>1.7052353403328334E-3</v>
      </c>
      <c r="J138" s="1">
        <v>16629</v>
      </c>
      <c r="K138" s="134">
        <f t="shared" si="18"/>
        <v>1.9534553922840097E-3</v>
      </c>
      <c r="L138" s="1">
        <v>4479460</v>
      </c>
      <c r="M138" s="135">
        <f t="shared" si="19"/>
        <v>0.52621476285528479</v>
      </c>
      <c r="N138" s="1">
        <v>147282</v>
      </c>
      <c r="O138" s="135">
        <f t="shared" si="20"/>
        <v>1.730163071058834E-2</v>
      </c>
      <c r="P138" s="1">
        <v>746767</v>
      </c>
      <c r="Q138" s="1">
        <v>233346.5</v>
      </c>
      <c r="R138" s="135">
        <f t="shared" si="21"/>
        <v>2.7411869546912063E-2</v>
      </c>
      <c r="S138" s="1">
        <v>8512608</v>
      </c>
      <c r="T138" s="1">
        <v>250758</v>
      </c>
      <c r="U138" s="131">
        <v>29430.67</v>
      </c>
      <c r="V138" s="1">
        <v>340326</v>
      </c>
      <c r="W138" s="1">
        <v>39942990</v>
      </c>
    </row>
    <row r="139" spans="1:23">
      <c r="A139" s="99">
        <v>28</v>
      </c>
      <c r="B139" t="s">
        <v>27</v>
      </c>
      <c r="C139" s="99">
        <v>2011</v>
      </c>
      <c r="D139" s="1">
        <v>630</v>
      </c>
      <c r="E139" s="133">
        <f t="shared" si="15"/>
        <v>2.7458158995815902E-4</v>
      </c>
      <c r="F139" s="1">
        <v>603</v>
      </c>
      <c r="G139" s="134">
        <f t="shared" si="16"/>
        <v>2.6281380753138077E-4</v>
      </c>
      <c r="H139" s="1">
        <v>3560</v>
      </c>
      <c r="I139" s="134">
        <f t="shared" si="17"/>
        <v>1.5516039051603906E-3</v>
      </c>
      <c r="J139" s="1">
        <v>4793</v>
      </c>
      <c r="K139" s="134">
        <f t="shared" si="18"/>
        <v>2.0889993026499301E-3</v>
      </c>
      <c r="L139" s="1">
        <v>441080</v>
      </c>
      <c r="M139" s="135">
        <f t="shared" si="19"/>
        <v>0.19224198047419805</v>
      </c>
      <c r="N139" s="1">
        <v>10808</v>
      </c>
      <c r="O139" s="135">
        <f t="shared" si="20"/>
        <v>4.7105997210599724E-3</v>
      </c>
      <c r="P139" s="1">
        <v>480285</v>
      </c>
      <c r="Q139" s="1">
        <v>16995.3</v>
      </c>
      <c r="R139" s="135">
        <f t="shared" si="21"/>
        <v>7.4072960251046023E-3</v>
      </c>
      <c r="S139" s="1">
        <v>2294400</v>
      </c>
      <c r="T139" s="1">
        <v>53547</v>
      </c>
      <c r="U139" s="131">
        <v>23338.07</v>
      </c>
      <c r="V139" s="1">
        <v>64694</v>
      </c>
      <c r="W139" s="1">
        <v>24302100</v>
      </c>
    </row>
    <row r="140" spans="1:23">
      <c r="A140" s="99">
        <v>28</v>
      </c>
      <c r="B140" t="s">
        <v>27</v>
      </c>
      <c r="C140" s="99">
        <v>2012</v>
      </c>
      <c r="D140" s="1">
        <v>699</v>
      </c>
      <c r="E140" s="133">
        <f t="shared" si="15"/>
        <v>2.9801748028138988E-4</v>
      </c>
      <c r="F140" s="1">
        <v>224</v>
      </c>
      <c r="G140" s="134">
        <f t="shared" si="16"/>
        <v>9.5502025154551275E-5</v>
      </c>
      <c r="H140" s="1">
        <v>3626</v>
      </c>
      <c r="I140" s="134">
        <f t="shared" si="17"/>
        <v>1.5459390321892986E-3</v>
      </c>
      <c r="J140" s="1">
        <v>4549</v>
      </c>
      <c r="K140" s="134">
        <f t="shared" si="18"/>
        <v>1.9394585376252399E-3</v>
      </c>
      <c r="L140" s="1">
        <v>528420</v>
      </c>
      <c r="M140" s="135">
        <f t="shared" si="19"/>
        <v>0.22529098273289277</v>
      </c>
      <c r="N140" s="1">
        <v>11075</v>
      </c>
      <c r="O140" s="135">
        <f t="shared" si="20"/>
        <v>4.7218077169047116E-3</v>
      </c>
      <c r="P140" s="1">
        <v>531498</v>
      </c>
      <c r="Q140" s="1">
        <v>35723.199999999997</v>
      </c>
      <c r="R140" s="135">
        <f t="shared" si="21"/>
        <v>1.5230526540183328E-2</v>
      </c>
      <c r="S140" s="1">
        <v>2345500</v>
      </c>
      <c r="T140" s="1">
        <v>59785</v>
      </c>
      <c r="U140" s="131">
        <v>25489.79</v>
      </c>
      <c r="V140" s="1">
        <v>55759</v>
      </c>
      <c r="W140" s="1">
        <v>27582580</v>
      </c>
    </row>
    <row r="141" spans="1:23">
      <c r="A141" s="99">
        <v>28</v>
      </c>
      <c r="B141" t="s">
        <v>27</v>
      </c>
      <c r="C141" s="99">
        <v>2013</v>
      </c>
      <c r="D141" s="1">
        <v>700</v>
      </c>
      <c r="E141" s="133">
        <f t="shared" si="15"/>
        <v>2.9206826052488837E-4</v>
      </c>
      <c r="F141" s="1">
        <v>621</v>
      </c>
      <c r="G141" s="134">
        <f t="shared" si="16"/>
        <v>2.5910627112279386E-4</v>
      </c>
      <c r="H141" s="1">
        <v>3651</v>
      </c>
      <c r="I141" s="134">
        <f t="shared" si="17"/>
        <v>1.5233445988233822E-3</v>
      </c>
      <c r="J141" s="1">
        <v>4972</v>
      </c>
      <c r="K141" s="134">
        <f t="shared" si="18"/>
        <v>2.0745191304710644E-3</v>
      </c>
      <c r="L141" s="1">
        <v>621640</v>
      </c>
      <c r="M141" s="135">
        <f t="shared" si="19"/>
        <v>0.25937330496098804</v>
      </c>
      <c r="N141" s="1">
        <v>10988</v>
      </c>
      <c r="O141" s="135">
        <f t="shared" si="20"/>
        <v>4.5846372094963906E-3</v>
      </c>
      <c r="P141" s="1">
        <v>566489</v>
      </c>
      <c r="Q141" s="1">
        <v>86418.1</v>
      </c>
      <c r="R141" s="135">
        <f t="shared" si="21"/>
        <v>3.6057120206951225E-2</v>
      </c>
      <c r="S141" s="1">
        <v>2396700</v>
      </c>
      <c r="T141" s="1">
        <v>64269</v>
      </c>
      <c r="U141" s="131">
        <v>26815.360000000001</v>
      </c>
      <c r="V141" s="1">
        <v>71041</v>
      </c>
      <c r="W141" s="1">
        <v>29641120</v>
      </c>
    </row>
    <row r="142" spans="1:23">
      <c r="A142" s="99">
        <v>28</v>
      </c>
      <c r="B142" t="s">
        <v>27</v>
      </c>
      <c r="C142" s="99">
        <v>2014</v>
      </c>
      <c r="D142" s="1">
        <v>750</v>
      </c>
      <c r="E142" s="133">
        <f t="shared" si="15"/>
        <v>3.0636003431232386E-4</v>
      </c>
      <c r="F142" s="1">
        <v>474</v>
      </c>
      <c r="G142" s="134">
        <f t="shared" si="16"/>
        <v>1.9361954168538867E-4</v>
      </c>
      <c r="H142" s="1">
        <v>3115</v>
      </c>
      <c r="I142" s="134">
        <f t="shared" si="17"/>
        <v>1.2724153425105183E-3</v>
      </c>
      <c r="J142" s="1">
        <v>4339</v>
      </c>
      <c r="K142" s="134">
        <f t="shared" si="18"/>
        <v>1.7723949185082309E-3</v>
      </c>
      <c r="L142" s="1">
        <v>670710</v>
      </c>
      <c r="M142" s="135">
        <f t="shared" si="19"/>
        <v>0.27397165148482494</v>
      </c>
      <c r="N142" s="1">
        <v>10747</v>
      </c>
      <c r="O142" s="135">
        <f t="shared" si="20"/>
        <v>4.3899350516727262E-3</v>
      </c>
      <c r="P142" s="1">
        <v>600621</v>
      </c>
      <c r="Q142" s="1">
        <v>161797</v>
      </c>
      <c r="R142" s="135">
        <f t="shared" si="21"/>
        <v>6.6090845962174752E-2</v>
      </c>
      <c r="S142" s="1">
        <v>2448100</v>
      </c>
      <c r="T142" s="1">
        <v>68292</v>
      </c>
      <c r="U142" s="131">
        <v>27896.05</v>
      </c>
      <c r="V142" s="1">
        <v>78622</v>
      </c>
      <c r="W142" s="1">
        <v>32115830</v>
      </c>
    </row>
    <row r="143" spans="1:23">
      <c r="A143" s="99">
        <v>28</v>
      </c>
      <c r="B143" t="s">
        <v>27</v>
      </c>
      <c r="C143" s="99">
        <v>2015</v>
      </c>
      <c r="D143" s="1">
        <v>751</v>
      </c>
      <c r="E143" s="133">
        <f t="shared" si="15"/>
        <v>3.009720877443845E-4</v>
      </c>
      <c r="F143" s="1">
        <v>528</v>
      </c>
      <c r="G143" s="134">
        <f t="shared" si="16"/>
        <v>2.1160221348739684E-4</v>
      </c>
      <c r="H143" s="1">
        <v>3331</v>
      </c>
      <c r="I143" s="134">
        <f t="shared" si="17"/>
        <v>1.3349374491032555E-3</v>
      </c>
      <c r="J143" s="1">
        <v>4610</v>
      </c>
      <c r="K143" s="134">
        <f t="shared" si="18"/>
        <v>1.8475117503350368E-3</v>
      </c>
      <c r="L143" s="1">
        <v>703590</v>
      </c>
      <c r="M143" s="135">
        <f t="shared" si="19"/>
        <v>0.28197197232499532</v>
      </c>
      <c r="N143" s="1">
        <v>14153</v>
      </c>
      <c r="O143" s="135">
        <f t="shared" si="20"/>
        <v>5.6719813020589538E-3</v>
      </c>
      <c r="P143" s="1">
        <v>673488</v>
      </c>
      <c r="Q143" s="1">
        <v>145009.5</v>
      </c>
      <c r="R143" s="135">
        <f t="shared" si="21"/>
        <v>5.8114263592236121E-2</v>
      </c>
      <c r="S143" s="1">
        <v>2495248</v>
      </c>
      <c r="T143" s="1">
        <v>72991</v>
      </c>
      <c r="U143" s="131">
        <v>29201.9</v>
      </c>
      <c r="V143" s="1">
        <v>87766</v>
      </c>
      <c r="W143" s="1">
        <v>35112850</v>
      </c>
    </row>
    <row r="144" spans="1:23">
      <c r="A144" s="99">
        <v>29</v>
      </c>
      <c r="B144" t="s">
        <v>28</v>
      </c>
      <c r="C144" s="99">
        <v>2011</v>
      </c>
      <c r="D144" s="1">
        <v>427</v>
      </c>
      <c r="E144" s="133">
        <f t="shared" si="15"/>
        <v>4.0184453227931491E-4</v>
      </c>
      <c r="F144" s="1">
        <v>206</v>
      </c>
      <c r="G144" s="134">
        <f t="shared" si="16"/>
        <v>1.9386410690758516E-4</v>
      </c>
      <c r="H144" s="1">
        <v>1787</v>
      </c>
      <c r="I144" s="134">
        <f t="shared" si="17"/>
        <v>1.6817240730284209E-3</v>
      </c>
      <c r="J144" s="1">
        <v>2420</v>
      </c>
      <c r="K144" s="134">
        <f t="shared" si="18"/>
        <v>2.2774327122153208E-3</v>
      </c>
      <c r="L144" s="1">
        <v>236520</v>
      </c>
      <c r="M144" s="135">
        <f t="shared" si="19"/>
        <v>0.22258610954263128</v>
      </c>
      <c r="N144" s="1">
        <v>9600</v>
      </c>
      <c r="O144" s="135">
        <f t="shared" si="20"/>
        <v>9.0344438170525121E-3</v>
      </c>
      <c r="P144" s="1">
        <v>516247</v>
      </c>
      <c r="Q144" s="1">
        <v>12543.8</v>
      </c>
      <c r="R144" s="135">
        <f t="shared" si="21"/>
        <v>1.1804818370035761E-2</v>
      </c>
      <c r="S144" s="1">
        <v>1062600</v>
      </c>
      <c r="T144" s="1">
        <v>16669</v>
      </c>
      <c r="U144" s="131">
        <v>15687.65</v>
      </c>
      <c r="V144" s="1">
        <v>19670</v>
      </c>
      <c r="W144" s="1">
        <v>16381670</v>
      </c>
    </row>
    <row r="145" spans="1:23">
      <c r="A145" s="99">
        <v>29</v>
      </c>
      <c r="B145" t="s">
        <v>28</v>
      </c>
      <c r="C145" s="99">
        <v>2012</v>
      </c>
      <c r="D145" s="1">
        <v>487</v>
      </c>
      <c r="E145" s="133">
        <f t="shared" si="15"/>
        <v>4.5080070350828473E-4</v>
      </c>
      <c r="F145" s="1">
        <v>206</v>
      </c>
      <c r="G145" s="134">
        <f t="shared" si="16"/>
        <v>1.9068777191520874E-4</v>
      </c>
      <c r="H145" s="1">
        <v>1834</v>
      </c>
      <c r="I145" s="134">
        <f t="shared" si="17"/>
        <v>1.6976765713227807E-3</v>
      </c>
      <c r="J145" s="1">
        <v>2527</v>
      </c>
      <c r="K145" s="134">
        <f t="shared" si="18"/>
        <v>2.3391650467462742E-3</v>
      </c>
      <c r="L145" s="1">
        <v>293130</v>
      </c>
      <c r="M145" s="135">
        <f t="shared" si="19"/>
        <v>0.27134129408497637</v>
      </c>
      <c r="N145" s="1">
        <v>11297</v>
      </c>
      <c r="O145" s="135">
        <f t="shared" si="20"/>
        <v>1.0457280385078219E-2</v>
      </c>
      <c r="P145" s="1">
        <v>542220</v>
      </c>
      <c r="Q145" s="1">
        <v>35314.600000000006</v>
      </c>
      <c r="R145" s="135">
        <f t="shared" si="21"/>
        <v>3.2689623252800157E-2</v>
      </c>
      <c r="S145" s="1">
        <v>1080300</v>
      </c>
      <c r="T145" s="1">
        <v>17987</v>
      </c>
      <c r="U145" s="131">
        <v>16650.27</v>
      </c>
      <c r="V145" s="1">
        <v>17407</v>
      </c>
      <c r="W145" s="1">
        <v>18207860</v>
      </c>
    </row>
    <row r="146" spans="1:23">
      <c r="A146" s="99">
        <v>29</v>
      </c>
      <c r="B146" t="s">
        <v>28</v>
      </c>
      <c r="C146" s="99">
        <v>2013</v>
      </c>
      <c r="D146" s="1">
        <v>488</v>
      </c>
      <c r="E146" s="133">
        <f t="shared" si="15"/>
        <v>4.4444444444444447E-4</v>
      </c>
      <c r="F146" s="1">
        <v>214</v>
      </c>
      <c r="G146" s="134">
        <f t="shared" si="16"/>
        <v>1.9489981785063753E-4</v>
      </c>
      <c r="H146" s="1">
        <v>1894</v>
      </c>
      <c r="I146" s="134">
        <f t="shared" si="17"/>
        <v>1.7249544626593808E-3</v>
      </c>
      <c r="J146" s="1">
        <v>2596</v>
      </c>
      <c r="K146" s="134">
        <f t="shared" si="18"/>
        <v>2.3642987249544627E-3</v>
      </c>
      <c r="L146" s="1">
        <v>328400</v>
      </c>
      <c r="M146" s="135">
        <f t="shared" si="19"/>
        <v>0.29908925318761387</v>
      </c>
      <c r="N146" s="1">
        <v>10129</v>
      </c>
      <c r="O146" s="135">
        <f t="shared" si="20"/>
        <v>9.22495446265938E-3</v>
      </c>
      <c r="P146" s="1">
        <v>580271</v>
      </c>
      <c r="Q146" s="1">
        <v>25701.4</v>
      </c>
      <c r="R146" s="135">
        <f t="shared" si="21"/>
        <v>2.3407468123861568E-2</v>
      </c>
      <c r="S146" s="1">
        <v>1098000</v>
      </c>
      <c r="T146" s="1">
        <v>19368</v>
      </c>
      <c r="U146" s="131">
        <v>17639.12</v>
      </c>
      <c r="V146" s="1">
        <v>22192</v>
      </c>
      <c r="W146" s="1">
        <v>20154350</v>
      </c>
    </row>
    <row r="147" spans="1:23">
      <c r="A147" s="99">
        <v>29</v>
      </c>
      <c r="B147" t="s">
        <v>28</v>
      </c>
      <c r="C147" s="99">
        <v>2014</v>
      </c>
      <c r="D147" s="1">
        <v>602</v>
      </c>
      <c r="E147" s="133">
        <f t="shared" si="15"/>
        <v>5.3961993546073857E-4</v>
      </c>
      <c r="F147" s="1">
        <v>227</v>
      </c>
      <c r="G147" s="134">
        <f t="shared" si="16"/>
        <v>2.034779490856938E-4</v>
      </c>
      <c r="H147" s="1">
        <v>2028</v>
      </c>
      <c r="I147" s="134">
        <f t="shared" si="17"/>
        <v>1.8178558623162424E-3</v>
      </c>
      <c r="J147" s="1">
        <v>2857</v>
      </c>
      <c r="K147" s="134">
        <f t="shared" si="18"/>
        <v>2.5609537468626749E-3</v>
      </c>
      <c r="L147" s="1">
        <v>366080</v>
      </c>
      <c r="M147" s="135">
        <f t="shared" si="19"/>
        <v>0.32814628899247039</v>
      </c>
      <c r="N147" s="1">
        <v>11715</v>
      </c>
      <c r="O147" s="135">
        <f t="shared" si="20"/>
        <v>1.0501075654356401E-2</v>
      </c>
      <c r="P147" s="1">
        <v>644011</v>
      </c>
      <c r="Q147" s="1">
        <v>4094.4</v>
      </c>
      <c r="R147" s="135">
        <f t="shared" si="21"/>
        <v>3.6701326640372896E-3</v>
      </c>
      <c r="S147" s="1">
        <v>1115600</v>
      </c>
      <c r="T147" s="1">
        <v>20776</v>
      </c>
      <c r="U147" s="131">
        <v>18622.439999999999</v>
      </c>
      <c r="V147" s="1">
        <v>25194</v>
      </c>
      <c r="W147" s="1">
        <v>22582500</v>
      </c>
    </row>
    <row r="148" spans="1:23">
      <c r="A148" s="99">
        <v>29</v>
      </c>
      <c r="B148" t="s">
        <v>28</v>
      </c>
      <c r="C148" s="99">
        <v>2015</v>
      </c>
      <c r="D148" s="1">
        <v>602</v>
      </c>
      <c r="E148" s="133">
        <f t="shared" si="15"/>
        <v>5.319571960023682E-4</v>
      </c>
      <c r="F148" s="1">
        <v>227</v>
      </c>
      <c r="G148" s="134">
        <f t="shared" si="16"/>
        <v>2.0058851078494613E-4</v>
      </c>
      <c r="H148" s="1">
        <v>1839</v>
      </c>
      <c r="I148" s="134">
        <f t="shared" si="17"/>
        <v>1.6250320323062378E-3</v>
      </c>
      <c r="J148" s="1">
        <v>2668</v>
      </c>
      <c r="K148" s="134">
        <f t="shared" si="18"/>
        <v>2.357577739093552E-3</v>
      </c>
      <c r="L148" s="1">
        <v>398820</v>
      </c>
      <c r="M148" s="135">
        <f t="shared" si="19"/>
        <v>0.3524172241024327</v>
      </c>
      <c r="N148" s="1">
        <v>14321</v>
      </c>
      <c r="O148" s="135">
        <f t="shared" si="20"/>
        <v>1.2654749175996537E-2</v>
      </c>
      <c r="P148" s="1">
        <v>667401</v>
      </c>
      <c r="Q148" s="1">
        <v>6921.2999999999993</v>
      </c>
      <c r="R148" s="135">
        <f t="shared" si="21"/>
        <v>6.1160055493209142E-3</v>
      </c>
      <c r="S148" s="1">
        <v>1131670</v>
      </c>
      <c r="T148" s="1">
        <v>22069</v>
      </c>
      <c r="U148" s="131">
        <v>19473.939999999999</v>
      </c>
      <c r="V148" s="1">
        <v>28536</v>
      </c>
      <c r="W148" s="1">
        <v>25181100</v>
      </c>
    </row>
    <row r="149" spans="1:23">
      <c r="A149" s="99">
        <v>30</v>
      </c>
      <c r="B149" t="s">
        <v>29</v>
      </c>
      <c r="C149" s="99">
        <v>2011</v>
      </c>
      <c r="D149" s="1">
        <v>443</v>
      </c>
      <c r="E149" s="133">
        <f t="shared" si="15"/>
        <v>3.7305263157894736E-4</v>
      </c>
      <c r="F149" s="1">
        <v>224</v>
      </c>
      <c r="G149" s="134">
        <f t="shared" si="16"/>
        <v>1.8863157894736843E-4</v>
      </c>
      <c r="H149" s="1">
        <v>2169</v>
      </c>
      <c r="I149" s="134">
        <f t="shared" si="17"/>
        <v>1.8265263157894738E-3</v>
      </c>
      <c r="J149" s="1">
        <v>2836</v>
      </c>
      <c r="K149" s="134">
        <f t="shared" si="18"/>
        <v>2.3882105263157895E-3</v>
      </c>
      <c r="L149" s="1">
        <v>151520</v>
      </c>
      <c r="M149" s="135">
        <f t="shared" si="19"/>
        <v>0.12759578947368422</v>
      </c>
      <c r="N149" s="1">
        <v>4578</v>
      </c>
      <c r="O149" s="135">
        <f t="shared" si="20"/>
        <v>3.855157894736842E-3</v>
      </c>
      <c r="P149" s="1">
        <v>381790</v>
      </c>
      <c r="Q149" s="1">
        <v>5616.6</v>
      </c>
      <c r="R149" s="135">
        <f t="shared" si="21"/>
        <v>4.7297684210526316E-3</v>
      </c>
      <c r="S149" s="1">
        <v>1187500</v>
      </c>
      <c r="T149" s="1">
        <v>19028</v>
      </c>
      <c r="U149" s="131">
        <v>16023.45</v>
      </c>
      <c r="V149" s="1">
        <v>22626</v>
      </c>
      <c r="W149" s="1">
        <v>17001850</v>
      </c>
    </row>
    <row r="150" spans="1:23">
      <c r="A150" s="99">
        <v>30</v>
      </c>
      <c r="B150" t="s">
        <v>29</v>
      </c>
      <c r="C150" s="99">
        <v>2012</v>
      </c>
      <c r="D150" s="1">
        <v>443</v>
      </c>
      <c r="E150" s="133">
        <f t="shared" si="15"/>
        <v>3.6590402246634179E-4</v>
      </c>
      <c r="F150" s="1">
        <v>224</v>
      </c>
      <c r="G150" s="134">
        <f t="shared" si="16"/>
        <v>1.8501693235318411E-4</v>
      </c>
      <c r="H150" s="1">
        <v>2205</v>
      </c>
      <c r="I150" s="134">
        <f t="shared" si="17"/>
        <v>1.8212604278516561E-3</v>
      </c>
      <c r="J150" s="1">
        <v>2872</v>
      </c>
      <c r="K150" s="134">
        <f t="shared" si="18"/>
        <v>2.3721813826711818E-3</v>
      </c>
      <c r="L150" s="1">
        <v>177630</v>
      </c>
      <c r="M150" s="135">
        <f t="shared" si="19"/>
        <v>0.14671677541917899</v>
      </c>
      <c r="N150" s="1">
        <v>5356</v>
      </c>
      <c r="O150" s="135">
        <f t="shared" si="20"/>
        <v>4.4238870075163127E-3</v>
      </c>
      <c r="P150" s="1">
        <v>416912</v>
      </c>
      <c r="Q150" s="1">
        <v>228.5</v>
      </c>
      <c r="R150" s="135">
        <f t="shared" si="21"/>
        <v>1.8873379036920789E-4</v>
      </c>
      <c r="S150" s="1">
        <v>1210700</v>
      </c>
      <c r="T150" s="1">
        <v>20787</v>
      </c>
      <c r="U150" s="131">
        <v>17169.060000000001</v>
      </c>
      <c r="V150" s="1">
        <v>20189</v>
      </c>
      <c r="W150" s="1">
        <v>18688250</v>
      </c>
    </row>
    <row r="151" spans="1:23">
      <c r="A151" s="99">
        <v>30</v>
      </c>
      <c r="B151" t="s">
        <v>29</v>
      </c>
      <c r="C151" s="99">
        <v>2013</v>
      </c>
      <c r="D151" s="1">
        <v>443</v>
      </c>
      <c r="E151" s="133">
        <f t="shared" si="15"/>
        <v>3.589078830106133E-4</v>
      </c>
      <c r="F151" s="1">
        <v>224</v>
      </c>
      <c r="G151" s="134">
        <f t="shared" si="16"/>
        <v>1.8147938102568256E-4</v>
      </c>
      <c r="H151" s="1">
        <v>2251</v>
      </c>
      <c r="I151" s="134">
        <f t="shared" si="17"/>
        <v>1.8237057441464798E-3</v>
      </c>
      <c r="J151" s="1">
        <v>2918</v>
      </c>
      <c r="K151" s="134">
        <f t="shared" si="18"/>
        <v>2.3640930081827755E-3</v>
      </c>
      <c r="L151" s="1">
        <v>207590</v>
      </c>
      <c r="M151" s="135">
        <f t="shared" si="19"/>
        <v>0.16818439601393503</v>
      </c>
      <c r="N151" s="1">
        <v>5250</v>
      </c>
      <c r="O151" s="135">
        <f t="shared" si="20"/>
        <v>4.2534229927894355E-3</v>
      </c>
      <c r="P151" s="1">
        <v>476458</v>
      </c>
      <c r="Q151" s="1">
        <v>2518.6</v>
      </c>
      <c r="R151" s="135">
        <f t="shared" si="21"/>
        <v>2.0405087904075184E-3</v>
      </c>
      <c r="S151" s="1">
        <v>1234300</v>
      </c>
      <c r="T151" s="1">
        <v>22227</v>
      </c>
      <c r="U151" s="131">
        <v>18008.810000000001</v>
      </c>
      <c r="V151" s="1">
        <v>25249</v>
      </c>
      <c r="W151" s="1">
        <v>20457330</v>
      </c>
    </row>
    <row r="152" spans="1:23">
      <c r="A152" s="99">
        <v>30</v>
      </c>
      <c r="B152" t="s">
        <v>29</v>
      </c>
      <c r="C152" s="99">
        <v>2014</v>
      </c>
      <c r="D152" s="1">
        <v>591</v>
      </c>
      <c r="E152" s="133">
        <f t="shared" si="15"/>
        <v>4.6975598124155473E-4</v>
      </c>
      <c r="F152" s="1">
        <v>367</v>
      </c>
      <c r="G152" s="134">
        <f t="shared" si="16"/>
        <v>2.9170972100786899E-4</v>
      </c>
      <c r="H152" s="1">
        <v>2274</v>
      </c>
      <c r="I152" s="134">
        <f t="shared" si="17"/>
        <v>1.8074874811223273E-3</v>
      </c>
      <c r="J152" s="1">
        <v>3232</v>
      </c>
      <c r="K152" s="134">
        <f t="shared" si="18"/>
        <v>2.5689531833717511E-3</v>
      </c>
      <c r="L152" s="1">
        <v>258029.99999999997</v>
      </c>
      <c r="M152" s="135">
        <f t="shared" si="19"/>
        <v>0.20509498450043714</v>
      </c>
      <c r="N152" s="1">
        <v>5610</v>
      </c>
      <c r="O152" s="135">
        <f t="shared" si="20"/>
        <v>4.4591049996025754E-3</v>
      </c>
      <c r="P152" s="1">
        <v>518724</v>
      </c>
      <c r="Q152" s="1">
        <v>16232.2</v>
      </c>
      <c r="R152" s="135">
        <f t="shared" si="21"/>
        <v>1.2902154041809078E-2</v>
      </c>
      <c r="S152" s="1">
        <v>1258100</v>
      </c>
      <c r="T152" s="1">
        <v>24196</v>
      </c>
      <c r="U152" s="131">
        <v>19232.05</v>
      </c>
      <c r="V152" s="1">
        <v>29458</v>
      </c>
      <c r="W152" s="1">
        <v>23415050</v>
      </c>
    </row>
    <row r="153" spans="1:23">
      <c r="A153" s="99">
        <v>30</v>
      </c>
      <c r="B153" t="s">
        <v>29</v>
      </c>
      <c r="C153" s="99">
        <v>2015</v>
      </c>
      <c r="D153" s="1">
        <v>591</v>
      </c>
      <c r="E153" s="133">
        <f t="shared" si="15"/>
        <v>4.6172091431678585E-4</v>
      </c>
      <c r="F153" s="1">
        <v>95</v>
      </c>
      <c r="G153" s="134">
        <f t="shared" si="16"/>
        <v>7.4219097902021412E-5</v>
      </c>
      <c r="H153" s="1">
        <v>2856</v>
      </c>
      <c r="I153" s="134">
        <f t="shared" si="17"/>
        <v>2.2312604590334017E-3</v>
      </c>
      <c r="J153" s="1">
        <v>3542</v>
      </c>
      <c r="K153" s="134">
        <f t="shared" si="18"/>
        <v>2.7672004712522092E-3</v>
      </c>
      <c r="L153" s="1">
        <v>258700</v>
      </c>
      <c r="M153" s="135">
        <f t="shared" si="19"/>
        <v>0.20211032239213622</v>
      </c>
      <c r="N153" s="1">
        <v>6160</v>
      </c>
      <c r="O153" s="135">
        <f t="shared" si="20"/>
        <v>4.8125225586994943E-3</v>
      </c>
      <c r="P153" s="1">
        <v>615491</v>
      </c>
      <c r="Q153" s="1">
        <v>2026.6</v>
      </c>
      <c r="R153" s="135">
        <f t="shared" si="21"/>
        <v>1.5832886716656484E-3</v>
      </c>
      <c r="S153" s="1">
        <v>1279994</v>
      </c>
      <c r="T153" s="1">
        <v>25984</v>
      </c>
      <c r="U153" s="131">
        <v>20265.5</v>
      </c>
      <c r="V153" s="1">
        <v>33017</v>
      </c>
      <c r="W153" s="1">
        <v>25751290</v>
      </c>
    </row>
    <row r="154" spans="1:23">
      <c r="A154" s="99">
        <v>31</v>
      </c>
      <c r="B154" t="s">
        <v>30</v>
      </c>
      <c r="C154" s="99">
        <v>2011</v>
      </c>
      <c r="D154" s="1">
        <v>612</v>
      </c>
      <c r="E154" s="133">
        <f t="shared" si="15"/>
        <v>3.8963519449926787E-4</v>
      </c>
      <c r="F154" s="1">
        <v>816</v>
      </c>
      <c r="G154" s="134">
        <f t="shared" si="16"/>
        <v>5.1951359266569049E-4</v>
      </c>
      <c r="H154" s="1">
        <v>2163</v>
      </c>
      <c r="I154" s="134">
        <f t="shared" si="17"/>
        <v>1.3770930158528046E-3</v>
      </c>
      <c r="J154" s="1">
        <v>3591</v>
      </c>
      <c r="K154" s="134">
        <f t="shared" si="18"/>
        <v>2.2862418030177626E-3</v>
      </c>
      <c r="L154" s="1">
        <v>336690</v>
      </c>
      <c r="M154" s="135">
        <f t="shared" si="19"/>
        <v>0.21435665626790604</v>
      </c>
      <c r="N154" s="1">
        <v>7319</v>
      </c>
      <c r="O154" s="135">
        <f t="shared" si="20"/>
        <v>4.6597058636276816E-3</v>
      </c>
      <c r="P154" s="1">
        <v>564711</v>
      </c>
      <c r="Q154" s="1">
        <v>11695.6</v>
      </c>
      <c r="R154" s="135">
        <f t="shared" si="21"/>
        <v>7.4461068313490799E-3</v>
      </c>
      <c r="S154" s="1">
        <v>1570700</v>
      </c>
      <c r="T154" s="1">
        <v>19597</v>
      </c>
      <c r="U154" s="131">
        <v>12477.19</v>
      </c>
      <c r="V154" s="1">
        <v>24662</v>
      </c>
      <c r="W154" s="1">
        <v>13604410</v>
      </c>
    </row>
    <row r="155" spans="1:23">
      <c r="A155" s="99">
        <v>31</v>
      </c>
      <c r="B155" t="s">
        <v>30</v>
      </c>
      <c r="C155" s="99">
        <v>2012</v>
      </c>
      <c r="D155" s="1">
        <v>510</v>
      </c>
      <c r="E155" s="133">
        <f t="shared" si="15"/>
        <v>3.1884964051266023E-4</v>
      </c>
      <c r="F155" s="1">
        <v>816</v>
      </c>
      <c r="G155" s="134">
        <f t="shared" si="16"/>
        <v>5.1015942482025628E-4</v>
      </c>
      <c r="H155" s="1">
        <v>2379</v>
      </c>
      <c r="I155" s="134">
        <f t="shared" si="17"/>
        <v>1.4873397936855267E-3</v>
      </c>
      <c r="J155" s="1">
        <v>3705</v>
      </c>
      <c r="K155" s="134">
        <f t="shared" si="18"/>
        <v>2.3163488590184434E-3</v>
      </c>
      <c r="L155" s="1">
        <v>397460</v>
      </c>
      <c r="M155" s="135">
        <f t="shared" si="19"/>
        <v>0.24849015317286652</v>
      </c>
      <c r="N155" s="1">
        <v>7114</v>
      </c>
      <c r="O155" s="135">
        <f t="shared" si="20"/>
        <v>4.4476398874648332E-3</v>
      </c>
      <c r="P155" s="1">
        <v>597163</v>
      </c>
      <c r="Q155" s="1">
        <v>8518.0999999999985</v>
      </c>
      <c r="R155" s="135">
        <f t="shared" si="21"/>
        <v>5.3254767114723342E-3</v>
      </c>
      <c r="S155" s="1">
        <v>1599500</v>
      </c>
      <c r="T155" s="1">
        <v>21000</v>
      </c>
      <c r="U155" s="131">
        <v>13129.11</v>
      </c>
      <c r="V155" s="1">
        <v>21368</v>
      </c>
      <c r="W155" s="1">
        <v>15418360</v>
      </c>
    </row>
    <row r="156" spans="1:23">
      <c r="A156" s="99">
        <v>31</v>
      </c>
      <c r="B156" t="s">
        <v>30</v>
      </c>
      <c r="C156" s="99">
        <v>2013</v>
      </c>
      <c r="D156" s="1">
        <v>510</v>
      </c>
      <c r="E156" s="133">
        <f t="shared" si="15"/>
        <v>3.1319086219602061E-4</v>
      </c>
      <c r="F156" s="1">
        <v>839</v>
      </c>
      <c r="G156" s="134">
        <f t="shared" si="16"/>
        <v>5.1522967329894369E-4</v>
      </c>
      <c r="H156" s="1">
        <v>2438</v>
      </c>
      <c r="I156" s="134">
        <f t="shared" si="17"/>
        <v>1.4971751412429378E-3</v>
      </c>
      <c r="J156" s="1">
        <v>3787</v>
      </c>
      <c r="K156" s="134">
        <f t="shared" si="18"/>
        <v>2.3255956767379024E-3</v>
      </c>
      <c r="L156" s="1">
        <v>469960</v>
      </c>
      <c r="M156" s="135">
        <f t="shared" si="19"/>
        <v>0.28860230901498402</v>
      </c>
      <c r="N156" s="1">
        <v>7209</v>
      </c>
      <c r="O156" s="135">
        <f t="shared" si="20"/>
        <v>4.4270449521002214E-3</v>
      </c>
      <c r="P156" s="1">
        <v>649515</v>
      </c>
      <c r="Q156" s="1">
        <v>52762.400000000009</v>
      </c>
      <c r="R156" s="135">
        <f t="shared" si="21"/>
        <v>3.2401375583394745E-2</v>
      </c>
      <c r="S156" s="1">
        <v>1628400</v>
      </c>
      <c r="T156" s="1">
        <v>22101</v>
      </c>
      <c r="U156" s="131">
        <v>13572.07</v>
      </c>
      <c r="V156" s="1">
        <v>27834</v>
      </c>
      <c r="W156" s="1">
        <v>17092990</v>
      </c>
    </row>
    <row r="157" spans="1:23">
      <c r="A157" s="99">
        <v>31</v>
      </c>
      <c r="B157" t="s">
        <v>30</v>
      </c>
      <c r="C157" s="99">
        <v>2014</v>
      </c>
      <c r="D157" s="1">
        <v>847</v>
      </c>
      <c r="E157" s="133">
        <f t="shared" si="15"/>
        <v>5.1104139012911787E-4</v>
      </c>
      <c r="F157" s="1">
        <v>675</v>
      </c>
      <c r="G157" s="134">
        <f t="shared" si="16"/>
        <v>4.0726439000844699E-4</v>
      </c>
      <c r="H157" s="1">
        <v>2480</v>
      </c>
      <c r="I157" s="134">
        <f t="shared" si="17"/>
        <v>1.4963195366236273E-3</v>
      </c>
      <c r="J157" s="1">
        <v>4002</v>
      </c>
      <c r="K157" s="134">
        <f t="shared" si="18"/>
        <v>2.414625316761192E-3</v>
      </c>
      <c r="L157" s="1">
        <v>480080</v>
      </c>
      <c r="M157" s="135">
        <f t="shared" si="19"/>
        <v>0.28965850126704479</v>
      </c>
      <c r="N157" s="1">
        <v>6859</v>
      </c>
      <c r="O157" s="135">
        <f t="shared" si="20"/>
        <v>4.1384095571376858E-3</v>
      </c>
      <c r="P157" s="1">
        <v>748665</v>
      </c>
      <c r="Q157" s="1">
        <v>13103.6</v>
      </c>
      <c r="R157" s="135">
        <f t="shared" si="21"/>
        <v>7.9061180161699041E-3</v>
      </c>
      <c r="S157" s="1">
        <v>1657400</v>
      </c>
      <c r="T157" s="1">
        <v>23568</v>
      </c>
      <c r="U157" s="131">
        <v>14219.62</v>
      </c>
      <c r="V157" s="1">
        <v>31656</v>
      </c>
      <c r="W157" s="1">
        <v>19099980</v>
      </c>
    </row>
    <row r="158" spans="1:23">
      <c r="A158" s="99">
        <v>31</v>
      </c>
      <c r="B158" t="s">
        <v>30</v>
      </c>
      <c r="C158" s="99">
        <v>2015</v>
      </c>
      <c r="D158" s="1">
        <v>847</v>
      </c>
      <c r="E158" s="133">
        <f t="shared" si="15"/>
        <v>5.0301213405421841E-4</v>
      </c>
      <c r="F158" s="1">
        <v>676</v>
      </c>
      <c r="G158" s="134">
        <f t="shared" si="16"/>
        <v>4.0145950722627114E-4</v>
      </c>
      <c r="H158" s="1">
        <v>60</v>
      </c>
      <c r="I158" s="134">
        <f t="shared" si="17"/>
        <v>3.5632500641385011E-5</v>
      </c>
      <c r="J158" s="1">
        <v>1583</v>
      </c>
      <c r="K158" s="134">
        <f t="shared" si="18"/>
        <v>9.4010414192187452E-4</v>
      </c>
      <c r="L158" s="1">
        <v>509510</v>
      </c>
      <c r="M158" s="135">
        <f t="shared" si="19"/>
        <v>0.30258525669653463</v>
      </c>
      <c r="N158" s="1">
        <v>12368</v>
      </c>
      <c r="O158" s="135">
        <f t="shared" si="20"/>
        <v>7.34504613221083E-3</v>
      </c>
      <c r="P158" s="1">
        <v>794355</v>
      </c>
      <c r="Q158" s="1">
        <v>82390.900000000009</v>
      </c>
      <c r="R158" s="135">
        <f t="shared" si="21"/>
        <v>4.8929896618238142E-2</v>
      </c>
      <c r="S158" s="1">
        <v>1683856</v>
      </c>
      <c r="T158" s="1">
        <v>24859</v>
      </c>
      <c r="U158" s="131">
        <v>14740.3</v>
      </c>
      <c r="V158" s="1">
        <v>34344</v>
      </c>
      <c r="W158" s="1">
        <v>20364510</v>
      </c>
    </row>
    <row r="159" spans="1:23">
      <c r="A159" s="99">
        <v>32</v>
      </c>
      <c r="B159" t="s">
        <v>31</v>
      </c>
      <c r="C159" s="99">
        <v>2011</v>
      </c>
      <c r="D159" s="1">
        <v>405</v>
      </c>
      <c r="E159" s="133">
        <f t="shared" si="15"/>
        <v>3.7949775112443778E-4</v>
      </c>
      <c r="F159" s="1">
        <v>945</v>
      </c>
      <c r="G159" s="134">
        <f t="shared" si="16"/>
        <v>8.8549475262368811E-4</v>
      </c>
      <c r="H159" s="1">
        <v>33</v>
      </c>
      <c r="I159" s="134">
        <f t="shared" si="17"/>
        <v>3.0922038980509745E-5</v>
      </c>
      <c r="J159" s="1">
        <v>1383</v>
      </c>
      <c r="K159" s="134">
        <f t="shared" si="18"/>
        <v>1.2959145427286357E-3</v>
      </c>
      <c r="L159" s="1">
        <v>204670</v>
      </c>
      <c r="M159" s="135">
        <f t="shared" si="19"/>
        <v>0.19178223388305848</v>
      </c>
      <c r="N159" s="1">
        <v>9551</v>
      </c>
      <c r="O159" s="135">
        <f t="shared" si="20"/>
        <v>8.9495877061469258E-3</v>
      </c>
      <c r="P159" s="1">
        <v>529906</v>
      </c>
      <c r="Q159" s="1">
        <v>129843.79999999999</v>
      </c>
      <c r="R159" s="135">
        <f t="shared" si="21"/>
        <v>0.12166772863568215</v>
      </c>
      <c r="S159" s="1">
        <v>1067200</v>
      </c>
      <c r="T159" s="1">
        <v>16002</v>
      </c>
      <c r="U159" s="131">
        <v>14994.63</v>
      </c>
      <c r="V159" s="1">
        <v>19340</v>
      </c>
      <c r="W159" s="1">
        <v>16002570</v>
      </c>
    </row>
    <row r="160" spans="1:23">
      <c r="A160" s="99">
        <v>32</v>
      </c>
      <c r="B160" t="s">
        <v>31</v>
      </c>
      <c r="C160" s="99">
        <v>2012</v>
      </c>
      <c r="D160" s="1">
        <v>440</v>
      </c>
      <c r="E160" s="133">
        <f t="shared" si="15"/>
        <v>4.0326276234992211E-4</v>
      </c>
      <c r="F160" s="1">
        <v>945</v>
      </c>
      <c r="G160" s="134">
        <f t="shared" si="16"/>
        <v>8.6609843277426449E-4</v>
      </c>
      <c r="H160" s="1">
        <v>38</v>
      </c>
      <c r="I160" s="134">
        <f t="shared" si="17"/>
        <v>3.4827238566584182E-5</v>
      </c>
      <c r="J160" s="1">
        <v>1423</v>
      </c>
      <c r="K160" s="134">
        <f t="shared" si="18"/>
        <v>1.3041884336907708E-3</v>
      </c>
      <c r="L160" s="1">
        <v>235880</v>
      </c>
      <c r="M160" s="135">
        <f t="shared" si="19"/>
        <v>0.21618550087068097</v>
      </c>
      <c r="N160" s="1">
        <v>10303</v>
      </c>
      <c r="O160" s="135">
        <f t="shared" si="20"/>
        <v>9.4427641829346529E-3</v>
      </c>
      <c r="P160" s="1">
        <v>562421</v>
      </c>
      <c r="Q160" s="1">
        <v>90253.7</v>
      </c>
      <c r="R160" s="135">
        <f t="shared" si="21"/>
        <v>8.271808266886628E-2</v>
      </c>
      <c r="S160" s="1">
        <v>1091100</v>
      </c>
      <c r="T160" s="1">
        <v>17120</v>
      </c>
      <c r="U160" s="131">
        <v>15691.01</v>
      </c>
      <c r="V160" s="1">
        <v>17078</v>
      </c>
      <c r="W160" s="1">
        <v>17726060</v>
      </c>
    </row>
    <row r="161" spans="1:23">
      <c r="A161" s="99">
        <v>32</v>
      </c>
      <c r="B161" t="s">
        <v>31</v>
      </c>
      <c r="C161" s="99">
        <v>2013</v>
      </c>
      <c r="D161" s="1">
        <v>440</v>
      </c>
      <c r="E161" s="133">
        <f t="shared" si="15"/>
        <v>3.9465422907884116E-4</v>
      </c>
      <c r="F161" s="1">
        <v>945</v>
      </c>
      <c r="G161" s="134">
        <f t="shared" si="16"/>
        <v>8.4760965108978379E-4</v>
      </c>
      <c r="H161" s="1">
        <v>43</v>
      </c>
      <c r="I161" s="134">
        <f t="shared" si="17"/>
        <v>3.8568481478159473E-5</v>
      </c>
      <c r="J161" s="1">
        <v>1428</v>
      </c>
      <c r="K161" s="134">
        <f t="shared" si="18"/>
        <v>1.2808323616467845E-3</v>
      </c>
      <c r="L161" s="1">
        <v>259100.00000000003</v>
      </c>
      <c r="M161" s="135">
        <f t="shared" si="19"/>
        <v>0.23239752444165399</v>
      </c>
      <c r="N161" s="1">
        <v>4784</v>
      </c>
      <c r="O161" s="135">
        <f t="shared" si="20"/>
        <v>4.2909677998026726E-3</v>
      </c>
      <c r="P161" s="1">
        <v>608016</v>
      </c>
      <c r="Q161" s="1">
        <v>268466.50000000006</v>
      </c>
      <c r="R161" s="135">
        <f t="shared" si="21"/>
        <v>0.24079872634316984</v>
      </c>
      <c r="S161" s="1">
        <v>1114900</v>
      </c>
      <c r="T161" s="1">
        <v>18209</v>
      </c>
      <c r="U161" s="131">
        <v>16332.22</v>
      </c>
      <c r="V161" s="1">
        <v>21439</v>
      </c>
      <c r="W161" s="1">
        <v>19230010</v>
      </c>
    </row>
    <row r="162" spans="1:23">
      <c r="A162" s="99">
        <v>32</v>
      </c>
      <c r="B162" t="s">
        <v>31</v>
      </c>
      <c r="C162" s="99">
        <v>2014</v>
      </c>
      <c r="D162" s="1">
        <v>1034</v>
      </c>
      <c r="E162" s="133">
        <f t="shared" si="15"/>
        <v>9.0805304294370775E-4</v>
      </c>
      <c r="F162" s="1">
        <v>945</v>
      </c>
      <c r="G162" s="134">
        <f t="shared" si="16"/>
        <v>8.2989373847369805E-4</v>
      </c>
      <c r="H162" s="1">
        <v>46</v>
      </c>
      <c r="I162" s="134">
        <f t="shared" si="17"/>
        <v>4.0396943883375781E-5</v>
      </c>
      <c r="J162" s="1">
        <v>2025</v>
      </c>
      <c r="K162" s="134">
        <f t="shared" si="18"/>
        <v>1.7783437253007816E-3</v>
      </c>
      <c r="L162" s="1">
        <v>309370</v>
      </c>
      <c r="M162" s="135">
        <f t="shared" si="19"/>
        <v>0.27168701150434704</v>
      </c>
      <c r="N162" s="1">
        <v>6019</v>
      </c>
      <c r="O162" s="135">
        <f t="shared" si="20"/>
        <v>5.2858522876964957E-3</v>
      </c>
      <c r="P162" s="1">
        <v>702390</v>
      </c>
      <c r="Q162" s="1">
        <v>98711.5</v>
      </c>
      <c r="R162" s="135">
        <f t="shared" si="21"/>
        <v>8.6687889698779316E-2</v>
      </c>
      <c r="S162" s="1">
        <v>1138700</v>
      </c>
      <c r="T162" s="1">
        <v>19209</v>
      </c>
      <c r="U162" s="131">
        <v>16869.52</v>
      </c>
      <c r="V162" s="1">
        <v>24042</v>
      </c>
      <c r="W162" s="1">
        <v>21114230</v>
      </c>
    </row>
    <row r="163" spans="1:23">
      <c r="A163" s="99">
        <v>32</v>
      </c>
      <c r="B163" t="s">
        <v>31</v>
      </c>
      <c r="C163" s="99">
        <v>2015</v>
      </c>
      <c r="D163" s="1">
        <v>1034</v>
      </c>
      <c r="E163" s="133">
        <f t="shared" si="15"/>
        <v>8.9116804205899465E-4</v>
      </c>
      <c r="F163" s="1">
        <v>646</v>
      </c>
      <c r="G163" s="134">
        <f t="shared" si="16"/>
        <v>5.5676456012583228E-4</v>
      </c>
      <c r="H163" s="1">
        <v>1028</v>
      </c>
      <c r="I163" s="134">
        <f t="shared" si="17"/>
        <v>8.8599685419404883E-4</v>
      </c>
      <c r="J163" s="1">
        <v>2708</v>
      </c>
      <c r="K163" s="134">
        <f t="shared" si="18"/>
        <v>2.3339294563788759E-3</v>
      </c>
      <c r="L163" s="1">
        <v>329440</v>
      </c>
      <c r="M163" s="135">
        <f t="shared" si="19"/>
        <v>0.28393268837129126</v>
      </c>
      <c r="N163" s="1">
        <v>15811</v>
      </c>
      <c r="O163" s="135">
        <f t="shared" si="20"/>
        <v>1.3626941888776369E-2</v>
      </c>
      <c r="P163" s="1">
        <v>789896</v>
      </c>
      <c r="Q163" s="1">
        <v>203827.9</v>
      </c>
      <c r="R163" s="135">
        <f t="shared" si="21"/>
        <v>0.17567206050289802</v>
      </c>
      <c r="S163" s="1">
        <v>1160275</v>
      </c>
      <c r="T163" s="1">
        <v>20381</v>
      </c>
      <c r="U163" s="131">
        <v>17534.41</v>
      </c>
      <c r="V163" s="1">
        <v>26641</v>
      </c>
      <c r="W163" s="1">
        <v>22919860</v>
      </c>
    </row>
    <row r="164" spans="1:23">
      <c r="A164" s="99">
        <v>33</v>
      </c>
      <c r="B164" t="s">
        <v>32</v>
      </c>
      <c r="C164" s="99">
        <v>2011</v>
      </c>
      <c r="D164" s="1">
        <v>403</v>
      </c>
      <c r="E164" s="133">
        <f t="shared" si="15"/>
        <v>5.1272264631043254E-4</v>
      </c>
      <c r="F164" s="1">
        <v>662</v>
      </c>
      <c r="G164" s="134">
        <f t="shared" si="16"/>
        <v>8.4223918575063617E-4</v>
      </c>
      <c r="H164" s="1">
        <v>2102</v>
      </c>
      <c r="I164" s="134">
        <f t="shared" si="17"/>
        <v>2.6743002544529263E-3</v>
      </c>
      <c r="J164" s="1">
        <v>3167</v>
      </c>
      <c r="K164" s="134">
        <f t="shared" si="18"/>
        <v>4.0292620865139952E-3</v>
      </c>
      <c r="L164" s="1">
        <v>305080</v>
      </c>
      <c r="M164" s="135">
        <f t="shared" si="19"/>
        <v>0.38814249363867687</v>
      </c>
      <c r="N164" s="1">
        <v>3940</v>
      </c>
      <c r="O164" s="135">
        <f t="shared" si="20"/>
        <v>5.012722646310433E-3</v>
      </c>
      <c r="P164" s="1">
        <v>750381</v>
      </c>
      <c r="Q164" s="1">
        <v>33087</v>
      </c>
      <c r="R164" s="135">
        <f t="shared" si="21"/>
        <v>4.2095419847328244E-2</v>
      </c>
      <c r="S164" s="1">
        <v>786000</v>
      </c>
      <c r="T164" s="1">
        <v>42867</v>
      </c>
      <c r="U164" s="131">
        <v>54539.86</v>
      </c>
      <c r="V164" s="1">
        <v>47421</v>
      </c>
      <c r="W164" s="1">
        <v>56305110</v>
      </c>
    </row>
    <row r="165" spans="1:23">
      <c r="A165" s="99">
        <v>33</v>
      </c>
      <c r="B165" t="s">
        <v>32</v>
      </c>
      <c r="C165" s="99">
        <v>2012</v>
      </c>
      <c r="D165" s="1">
        <v>433</v>
      </c>
      <c r="E165" s="133">
        <f t="shared" si="15"/>
        <v>5.3655514250309795E-4</v>
      </c>
      <c r="F165" s="1">
        <v>663</v>
      </c>
      <c r="G165" s="134">
        <f t="shared" si="16"/>
        <v>8.2156133828996283E-4</v>
      </c>
      <c r="H165" s="1">
        <v>2135</v>
      </c>
      <c r="I165" s="134">
        <f t="shared" si="17"/>
        <v>2.6456009913258982E-3</v>
      </c>
      <c r="J165" s="1">
        <v>3231</v>
      </c>
      <c r="K165" s="134">
        <f t="shared" si="18"/>
        <v>4.0037174721189589E-3</v>
      </c>
      <c r="L165" s="1">
        <v>346650</v>
      </c>
      <c r="M165" s="135">
        <f t="shared" si="19"/>
        <v>0.42955390334572491</v>
      </c>
      <c r="N165" s="1">
        <v>3550</v>
      </c>
      <c r="O165" s="135">
        <f t="shared" si="20"/>
        <v>4.3990086741016107E-3</v>
      </c>
      <c r="P165" s="1">
        <v>700639</v>
      </c>
      <c r="Q165" s="1">
        <v>32035.100000000002</v>
      </c>
      <c r="R165" s="135">
        <f t="shared" si="21"/>
        <v>3.9696530359355643E-2</v>
      </c>
      <c r="S165" s="1">
        <v>807000</v>
      </c>
      <c r="T165" s="1">
        <v>44423</v>
      </c>
      <c r="U165" s="131">
        <v>55047.839999999997</v>
      </c>
      <c r="V165" s="1">
        <v>44255</v>
      </c>
      <c r="W165" s="1">
        <v>58762560</v>
      </c>
    </row>
    <row r="166" spans="1:23">
      <c r="A166" s="99">
        <v>33</v>
      </c>
      <c r="B166" t="s">
        <v>32</v>
      </c>
      <c r="C166" s="99">
        <v>2013</v>
      </c>
      <c r="D166" s="1">
        <v>433</v>
      </c>
      <c r="E166" s="133">
        <f t="shared" si="15"/>
        <v>5.2275745502837132E-4</v>
      </c>
      <c r="F166" s="1">
        <v>663</v>
      </c>
      <c r="G166" s="134">
        <f t="shared" si="16"/>
        <v>8.0043462513582032E-4</v>
      </c>
      <c r="H166" s="1">
        <v>2156</v>
      </c>
      <c r="I166" s="134">
        <f t="shared" si="17"/>
        <v>2.6029216467463481E-3</v>
      </c>
      <c r="J166" s="1">
        <v>3252</v>
      </c>
      <c r="K166" s="134">
        <f t="shared" si="18"/>
        <v>3.9261137269105397E-3</v>
      </c>
      <c r="L166" s="1">
        <v>383990</v>
      </c>
      <c r="M166" s="135">
        <f t="shared" si="19"/>
        <v>0.46358807195460583</v>
      </c>
      <c r="N166" s="1">
        <v>3923</v>
      </c>
      <c r="O166" s="135">
        <f t="shared" si="20"/>
        <v>4.7362066883979235E-3</v>
      </c>
      <c r="P166" s="1">
        <v>806825</v>
      </c>
      <c r="Q166" s="1">
        <v>54156.399999999994</v>
      </c>
      <c r="R166" s="135">
        <f t="shared" si="21"/>
        <v>6.5382590848726302E-2</v>
      </c>
      <c r="S166" s="1">
        <v>828300</v>
      </c>
      <c r="T166" s="1">
        <v>48079</v>
      </c>
      <c r="U166" s="131">
        <v>57581.36</v>
      </c>
      <c r="V166" s="1">
        <v>52998</v>
      </c>
      <c r="W166" s="1">
        <v>63984190</v>
      </c>
    </row>
    <row r="167" spans="1:23">
      <c r="A167" s="99">
        <v>33</v>
      </c>
      <c r="B167" t="s">
        <v>32</v>
      </c>
      <c r="C167" s="99">
        <v>2014</v>
      </c>
      <c r="D167" s="1">
        <v>596</v>
      </c>
      <c r="E167" s="133">
        <f t="shared" si="15"/>
        <v>7.0134149211579198E-4</v>
      </c>
      <c r="F167" s="1">
        <v>724</v>
      </c>
      <c r="G167" s="134">
        <f t="shared" si="16"/>
        <v>8.5196516827488816E-4</v>
      </c>
      <c r="H167" s="1">
        <v>2192</v>
      </c>
      <c r="I167" s="134">
        <f t="shared" si="17"/>
        <v>2.5794304542245236E-3</v>
      </c>
      <c r="J167" s="1">
        <v>3512</v>
      </c>
      <c r="K167" s="134">
        <f t="shared" si="18"/>
        <v>4.1327371146152037E-3</v>
      </c>
      <c r="L167" s="1">
        <v>430630</v>
      </c>
      <c r="M167" s="135">
        <f t="shared" si="19"/>
        <v>0.50674276300305954</v>
      </c>
      <c r="N167" s="1">
        <v>3912</v>
      </c>
      <c r="O167" s="135">
        <f t="shared" si="20"/>
        <v>4.6034361026123793E-3</v>
      </c>
      <c r="P167" s="1">
        <v>902298</v>
      </c>
      <c r="Q167" s="1">
        <v>153347.90000000002</v>
      </c>
      <c r="R167" s="135">
        <f t="shared" si="21"/>
        <v>0.18045175335373032</v>
      </c>
      <c r="S167" s="1">
        <v>849800</v>
      </c>
      <c r="T167" s="1">
        <v>50544</v>
      </c>
      <c r="U167" s="131">
        <v>59142.59</v>
      </c>
      <c r="V167" s="1">
        <v>58181</v>
      </c>
      <c r="W167" s="1">
        <v>68463580</v>
      </c>
    </row>
    <row r="168" spans="1:23">
      <c r="A168" s="99">
        <v>33</v>
      </c>
      <c r="B168" t="s">
        <v>32</v>
      </c>
      <c r="C168" s="99">
        <v>2015</v>
      </c>
      <c r="D168" s="1">
        <v>596</v>
      </c>
      <c r="E168" s="133">
        <f t="shared" si="15"/>
        <v>6.8598868118676043E-4</v>
      </c>
      <c r="F168" s="1">
        <v>1174</v>
      </c>
      <c r="G168" s="134">
        <f t="shared" si="16"/>
        <v>1.3512595834115045E-3</v>
      </c>
      <c r="H168" s="1">
        <v>2125</v>
      </c>
      <c r="I168" s="134">
        <f t="shared" si="17"/>
        <v>2.44584890523803E-3</v>
      </c>
      <c r="J168" s="1">
        <v>3895</v>
      </c>
      <c r="K168" s="134">
        <f t="shared" si="18"/>
        <v>4.4830971698362953E-3</v>
      </c>
      <c r="L168" s="1">
        <v>455580</v>
      </c>
      <c r="M168" s="135">
        <f t="shared" si="19"/>
        <v>0.52436698552863137</v>
      </c>
      <c r="N168" s="1">
        <v>6276</v>
      </c>
      <c r="O168" s="135">
        <f t="shared" si="20"/>
        <v>7.2235989314230007E-3</v>
      </c>
      <c r="P168" s="1">
        <v>1030232</v>
      </c>
      <c r="Q168" s="1">
        <v>258607.5</v>
      </c>
      <c r="R168" s="135">
        <f t="shared" si="21"/>
        <v>0.2976540568288677</v>
      </c>
      <c r="S168" s="1">
        <v>868819</v>
      </c>
      <c r="T168" s="1">
        <v>52907</v>
      </c>
      <c r="U168" s="131">
        <v>60064.13</v>
      </c>
      <c r="V168" s="1">
        <v>62890</v>
      </c>
      <c r="W168" s="1">
        <v>72161980</v>
      </c>
    </row>
    <row r="169" spans="1:23">
      <c r="A169" s="99">
        <v>34</v>
      </c>
      <c r="B169" t="s">
        <v>33</v>
      </c>
      <c r="C169" s="99">
        <v>2011</v>
      </c>
      <c r="D169" s="1">
        <v>1435</v>
      </c>
      <c r="E169" s="133">
        <f t="shared" si="15"/>
        <v>4.9223064521661578E-4</v>
      </c>
      <c r="F169" s="1">
        <v>949</v>
      </c>
      <c r="G169" s="134">
        <f t="shared" si="16"/>
        <v>3.2552395979830548E-4</v>
      </c>
      <c r="H169" s="1">
        <v>2707</v>
      </c>
      <c r="I169" s="134">
        <f t="shared" si="17"/>
        <v>9.2854937742256366E-4</v>
      </c>
      <c r="J169" s="1">
        <v>5091</v>
      </c>
      <c r="K169" s="134">
        <f t="shared" si="18"/>
        <v>1.7463039824374849E-3</v>
      </c>
      <c r="L169" s="1">
        <v>522799.99999999994</v>
      </c>
      <c r="M169" s="135">
        <f t="shared" si="19"/>
        <v>0.17932974307961444</v>
      </c>
      <c r="N169" s="1">
        <v>12467</v>
      </c>
      <c r="O169" s="135">
        <f t="shared" si="20"/>
        <v>4.2764038006380132E-3</v>
      </c>
      <c r="P169" s="1">
        <v>556491</v>
      </c>
      <c r="Q169" s="1">
        <v>1312049.6000000001</v>
      </c>
      <c r="R169" s="135">
        <f t="shared" si="21"/>
        <v>0.45005646074160466</v>
      </c>
      <c r="S169" s="1">
        <v>2915300</v>
      </c>
      <c r="T169" s="1">
        <v>106067</v>
      </c>
      <c r="U169" s="131">
        <v>36383.24</v>
      </c>
      <c r="V169" s="1">
        <v>112813</v>
      </c>
      <c r="W169" s="1">
        <v>37111150</v>
      </c>
    </row>
    <row r="170" spans="1:23">
      <c r="A170" s="99">
        <v>34</v>
      </c>
      <c r="B170" t="s">
        <v>33</v>
      </c>
      <c r="C170" s="99">
        <v>2012</v>
      </c>
      <c r="D170" s="1">
        <v>1449</v>
      </c>
      <c r="E170" s="133">
        <f t="shared" si="15"/>
        <v>4.8725536350796963E-4</v>
      </c>
      <c r="F170" s="1">
        <v>949</v>
      </c>
      <c r="G170" s="134">
        <f t="shared" si="16"/>
        <v>3.1912031743896698E-4</v>
      </c>
      <c r="H170" s="1">
        <v>2751</v>
      </c>
      <c r="I170" s="134">
        <f t="shared" si="17"/>
        <v>9.2507902347165245E-4</v>
      </c>
      <c r="J170" s="1">
        <v>5149</v>
      </c>
      <c r="K170" s="134">
        <f t="shared" si="18"/>
        <v>1.7314547044185891E-3</v>
      </c>
      <c r="L170" s="1">
        <v>600670</v>
      </c>
      <c r="M170" s="135">
        <f t="shared" si="19"/>
        <v>0.20198735624453562</v>
      </c>
      <c r="N170" s="1">
        <v>13927</v>
      </c>
      <c r="O170" s="135">
        <f t="shared" si="20"/>
        <v>4.6832335732059993E-3</v>
      </c>
      <c r="P170" s="1">
        <v>602751</v>
      </c>
      <c r="Q170" s="1">
        <v>1202432.6000000001</v>
      </c>
      <c r="R170" s="135">
        <f t="shared" si="21"/>
        <v>0.40434212119174123</v>
      </c>
      <c r="S170" s="1">
        <v>2973800</v>
      </c>
      <c r="T170" s="1">
        <v>107891</v>
      </c>
      <c r="U170" s="131">
        <v>36280.03</v>
      </c>
      <c r="V170" s="1">
        <v>108189</v>
      </c>
      <c r="W170" s="1">
        <v>37935010</v>
      </c>
    </row>
    <row r="171" spans="1:23">
      <c r="A171" s="99">
        <v>34</v>
      </c>
      <c r="B171" t="s">
        <v>33</v>
      </c>
      <c r="C171" s="99">
        <v>2013</v>
      </c>
      <c r="D171" s="1">
        <v>1450</v>
      </c>
      <c r="E171" s="133">
        <f t="shared" si="15"/>
        <v>4.7815333882934873E-4</v>
      </c>
      <c r="F171" s="1">
        <v>977</v>
      </c>
      <c r="G171" s="134">
        <f t="shared" si="16"/>
        <v>3.2217642209398186E-4</v>
      </c>
      <c r="H171" s="1">
        <v>2845</v>
      </c>
      <c r="I171" s="134">
        <f t="shared" si="17"/>
        <v>9.381698268755152E-4</v>
      </c>
      <c r="J171" s="1">
        <v>5272</v>
      </c>
      <c r="K171" s="134">
        <f t="shared" si="18"/>
        <v>1.7384995877988457E-3</v>
      </c>
      <c r="L171" s="1">
        <v>713260</v>
      </c>
      <c r="M171" s="135">
        <f t="shared" si="19"/>
        <v>0.2352052761747733</v>
      </c>
      <c r="N171" s="1">
        <v>14025</v>
      </c>
      <c r="O171" s="135">
        <f t="shared" si="20"/>
        <v>4.6248969497114595E-3</v>
      </c>
      <c r="P171" s="1">
        <v>675911</v>
      </c>
      <c r="Q171" s="1">
        <v>2359999.7000000002</v>
      </c>
      <c r="R171" s="135">
        <f t="shared" si="21"/>
        <v>0.77823568013190447</v>
      </c>
      <c r="S171" s="1">
        <v>3032500</v>
      </c>
      <c r="T171" s="1">
        <v>117119</v>
      </c>
      <c r="U171" s="131">
        <v>38621.360000000001</v>
      </c>
      <c r="V171" s="1">
        <v>122857</v>
      </c>
      <c r="W171" s="1">
        <v>40513650</v>
      </c>
    </row>
    <row r="172" spans="1:23">
      <c r="A172" s="99">
        <v>34</v>
      </c>
      <c r="B172" t="s">
        <v>33</v>
      </c>
      <c r="C172" s="99">
        <v>2014</v>
      </c>
      <c r="D172" s="1">
        <v>1811</v>
      </c>
      <c r="E172" s="133">
        <f t="shared" si="15"/>
        <v>5.8589453251374957E-4</v>
      </c>
      <c r="F172" s="1">
        <v>782</v>
      </c>
      <c r="G172" s="134">
        <f t="shared" si="16"/>
        <v>2.5299255904238113E-4</v>
      </c>
      <c r="H172" s="1">
        <v>2868</v>
      </c>
      <c r="I172" s="134">
        <f t="shared" si="17"/>
        <v>9.2785506308637976E-4</v>
      </c>
      <c r="J172" s="1">
        <v>5461</v>
      </c>
      <c r="K172" s="134">
        <f t="shared" si="18"/>
        <v>1.7667421546425106E-3</v>
      </c>
      <c r="L172" s="1">
        <v>724780</v>
      </c>
      <c r="M172" s="135">
        <f t="shared" si="19"/>
        <v>0.23448075056615983</v>
      </c>
      <c r="N172" s="1">
        <v>24714</v>
      </c>
      <c r="O172" s="135">
        <f t="shared" si="20"/>
        <v>7.9954707214493683E-3</v>
      </c>
      <c r="P172" s="1">
        <v>700025</v>
      </c>
      <c r="Q172" s="1">
        <v>1260603.4999999998</v>
      </c>
      <c r="R172" s="135">
        <f t="shared" si="21"/>
        <v>0.40783031381429952</v>
      </c>
      <c r="S172" s="1">
        <v>3091000</v>
      </c>
      <c r="T172" s="1">
        <v>121391</v>
      </c>
      <c r="U172" s="131">
        <v>39271.879999999997</v>
      </c>
      <c r="V172" s="1">
        <v>133330</v>
      </c>
      <c r="W172" s="1">
        <v>43134250</v>
      </c>
    </row>
    <row r="173" spans="1:23">
      <c r="A173" s="99">
        <v>34</v>
      </c>
      <c r="B173" t="s">
        <v>33</v>
      </c>
      <c r="C173" s="99">
        <v>2015</v>
      </c>
      <c r="D173" s="1">
        <v>1811</v>
      </c>
      <c r="E173" s="133">
        <f t="shared" si="15"/>
        <v>5.7618494932372237E-4</v>
      </c>
      <c r="F173" s="1">
        <v>1543</v>
      </c>
      <c r="G173" s="134">
        <f t="shared" si="16"/>
        <v>4.9091848526035546E-4</v>
      </c>
      <c r="H173" s="1">
        <v>5100</v>
      </c>
      <c r="I173" s="134">
        <f t="shared" si="17"/>
        <v>1.6226080847879538E-3</v>
      </c>
      <c r="J173" s="1">
        <v>8454</v>
      </c>
      <c r="K173" s="134">
        <f t="shared" si="18"/>
        <v>2.6897115193720315E-3</v>
      </c>
      <c r="L173" s="1">
        <v>763320</v>
      </c>
      <c r="M173" s="135">
        <f t="shared" si="19"/>
        <v>0.24285670652555702</v>
      </c>
      <c r="N173" s="1">
        <v>15864</v>
      </c>
      <c r="O173" s="135">
        <f t="shared" si="20"/>
        <v>5.0472656190345289E-3</v>
      </c>
      <c r="P173" s="1">
        <v>829753</v>
      </c>
      <c r="Q173" s="1">
        <v>897048.60000000009</v>
      </c>
      <c r="R173" s="135">
        <f t="shared" si="21"/>
        <v>0.28540359035445401</v>
      </c>
      <c r="S173" s="1">
        <v>3143088</v>
      </c>
      <c r="T173" s="1">
        <v>130460</v>
      </c>
      <c r="U173" s="131">
        <v>41424.06</v>
      </c>
      <c r="V173" s="1">
        <v>151201</v>
      </c>
      <c r="W173" s="1">
        <v>48010000</v>
      </c>
    </row>
  </sheetData>
  <mergeCells count="3">
    <mergeCell ref="T2:W2"/>
    <mergeCell ref="P2:S2"/>
    <mergeCell ref="D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37"/>
  <sheetViews>
    <sheetView workbookViewId="0">
      <selection activeCell="D4" sqref="D4:H37"/>
    </sheetView>
  </sheetViews>
  <sheetFormatPr defaultRowHeight="15"/>
  <cols>
    <col min="3" max="3" width="19.42578125" bestFit="1" customWidth="1"/>
    <col min="4" max="4" width="19.42578125" customWidth="1"/>
    <col min="5" max="9" width="9.140625" style="1"/>
  </cols>
  <sheetData>
    <row r="1" spans="2:9">
      <c r="C1" t="s">
        <v>47</v>
      </c>
    </row>
    <row r="2" spans="2:9">
      <c r="C2" t="s">
        <v>48</v>
      </c>
    </row>
    <row r="3" spans="2:9">
      <c r="D3">
        <v>2011</v>
      </c>
      <c r="E3" s="5">
        <v>2012</v>
      </c>
      <c r="F3" s="5">
        <v>2013</v>
      </c>
      <c r="G3" s="5">
        <v>2014</v>
      </c>
      <c r="H3" s="5">
        <v>2015</v>
      </c>
      <c r="I3" s="5">
        <v>2016</v>
      </c>
    </row>
    <row r="4" spans="2:9">
      <c r="B4">
        <v>1</v>
      </c>
      <c r="C4" t="s">
        <v>0</v>
      </c>
      <c r="D4" s="1">
        <v>108218</v>
      </c>
      <c r="E4" s="1">
        <v>114552</v>
      </c>
      <c r="F4" s="1">
        <v>121331</v>
      </c>
      <c r="G4" s="1">
        <v>127897</v>
      </c>
      <c r="H4" s="1">
        <v>128980</v>
      </c>
      <c r="I4" s="1">
        <v>137277</v>
      </c>
    </row>
    <row r="5" spans="2:9">
      <c r="B5">
        <v>2</v>
      </c>
      <c r="C5" t="s">
        <v>1</v>
      </c>
      <c r="D5" s="1">
        <v>377037</v>
      </c>
      <c r="E5" s="1">
        <v>417120</v>
      </c>
      <c r="F5" s="1">
        <v>469462</v>
      </c>
      <c r="G5" s="1">
        <v>521955</v>
      </c>
      <c r="H5" s="1">
        <v>571722</v>
      </c>
      <c r="I5" s="1">
        <v>628394</v>
      </c>
    </row>
    <row r="6" spans="2:9">
      <c r="B6">
        <v>3</v>
      </c>
      <c r="C6" t="s">
        <v>2</v>
      </c>
      <c r="D6" s="1">
        <v>118674</v>
      </c>
      <c r="E6" s="1">
        <v>131436</v>
      </c>
      <c r="F6" s="1">
        <v>146900</v>
      </c>
      <c r="G6" s="1">
        <v>164944</v>
      </c>
      <c r="H6" s="1">
        <v>179405</v>
      </c>
      <c r="I6" s="1">
        <v>195683</v>
      </c>
    </row>
    <row r="7" spans="2:9">
      <c r="B7">
        <v>4</v>
      </c>
      <c r="C7" t="s">
        <v>3</v>
      </c>
      <c r="D7" s="1">
        <v>485649</v>
      </c>
      <c r="E7" s="1">
        <v>558493</v>
      </c>
      <c r="F7" s="1">
        <v>607498</v>
      </c>
      <c r="G7" s="1">
        <v>679396</v>
      </c>
      <c r="H7" s="1">
        <v>652138</v>
      </c>
      <c r="I7" s="1">
        <v>682351</v>
      </c>
    </row>
    <row r="8" spans="2:9">
      <c r="B8">
        <v>5</v>
      </c>
      <c r="C8" t="s">
        <v>4</v>
      </c>
      <c r="D8" s="1">
        <v>103523</v>
      </c>
      <c r="E8" s="1">
        <v>115070</v>
      </c>
      <c r="F8" s="1">
        <v>129976</v>
      </c>
      <c r="G8" s="1">
        <v>144814</v>
      </c>
      <c r="H8" s="1">
        <v>155106</v>
      </c>
      <c r="I8" s="1">
        <v>171711</v>
      </c>
    </row>
    <row r="9" spans="2:9">
      <c r="B9">
        <v>6</v>
      </c>
      <c r="C9" t="s">
        <v>5</v>
      </c>
      <c r="D9" s="1">
        <v>226667</v>
      </c>
      <c r="E9" s="1">
        <v>253265</v>
      </c>
      <c r="F9" s="1">
        <v>280348</v>
      </c>
      <c r="G9" s="1">
        <v>306422</v>
      </c>
      <c r="H9" s="1">
        <v>332893</v>
      </c>
      <c r="I9" s="1">
        <v>355419</v>
      </c>
    </row>
    <row r="10" spans="2:9">
      <c r="B10">
        <v>7</v>
      </c>
      <c r="C10" t="s">
        <v>6</v>
      </c>
      <c r="D10" s="1">
        <v>32200</v>
      </c>
      <c r="E10" s="1">
        <v>36208</v>
      </c>
      <c r="F10" s="1">
        <v>40565</v>
      </c>
      <c r="G10" s="1">
        <v>45390</v>
      </c>
      <c r="H10" s="1">
        <v>50337</v>
      </c>
      <c r="I10" s="1">
        <v>55403</v>
      </c>
    </row>
    <row r="11" spans="2:9">
      <c r="B11">
        <v>8</v>
      </c>
      <c r="C11" t="s">
        <v>7</v>
      </c>
      <c r="D11" s="1">
        <v>170047</v>
      </c>
      <c r="E11" s="1">
        <v>187349</v>
      </c>
      <c r="F11" s="1">
        <v>204403</v>
      </c>
      <c r="G11" s="1">
        <v>230794</v>
      </c>
      <c r="H11" s="1">
        <v>253226</v>
      </c>
      <c r="I11" s="1">
        <v>281113</v>
      </c>
    </row>
    <row r="12" spans="2:9">
      <c r="B12">
        <v>9</v>
      </c>
      <c r="C12" t="s">
        <v>8</v>
      </c>
      <c r="D12" s="1">
        <v>40849</v>
      </c>
      <c r="E12" s="1">
        <v>45400</v>
      </c>
      <c r="F12" s="1">
        <v>50388</v>
      </c>
      <c r="G12" s="1">
        <v>56374</v>
      </c>
      <c r="H12" s="1">
        <v>60992</v>
      </c>
      <c r="I12" s="1">
        <v>65125</v>
      </c>
    </row>
    <row r="13" spans="2:9">
      <c r="B13">
        <v>10</v>
      </c>
      <c r="C13" t="s">
        <v>9</v>
      </c>
      <c r="D13" s="1">
        <v>126914</v>
      </c>
      <c r="E13" s="1">
        <v>144841</v>
      </c>
      <c r="F13" s="1">
        <v>163262</v>
      </c>
      <c r="G13" s="1">
        <v>180880</v>
      </c>
      <c r="H13" s="1">
        <v>199539</v>
      </c>
      <c r="I13" s="1">
        <v>216580</v>
      </c>
    </row>
    <row r="14" spans="2:9">
      <c r="B14">
        <v>11</v>
      </c>
      <c r="C14" t="s">
        <v>10</v>
      </c>
      <c r="D14" s="1">
        <v>1224218</v>
      </c>
      <c r="E14" s="1">
        <v>1369433</v>
      </c>
      <c r="F14" s="1">
        <v>1546876</v>
      </c>
      <c r="G14" s="1">
        <v>1762316</v>
      </c>
      <c r="H14" s="1">
        <v>1989330</v>
      </c>
      <c r="I14" s="1">
        <v>2177120</v>
      </c>
    </row>
    <row r="15" spans="2:9">
      <c r="B15">
        <v>12</v>
      </c>
      <c r="C15" t="s">
        <v>11</v>
      </c>
      <c r="D15" s="1">
        <v>1021629</v>
      </c>
      <c r="E15" s="1">
        <v>1128246</v>
      </c>
      <c r="F15" s="1">
        <v>1258989</v>
      </c>
      <c r="G15" s="1">
        <v>1385825</v>
      </c>
      <c r="H15" s="1">
        <v>1524832</v>
      </c>
      <c r="I15" s="1">
        <v>1652589</v>
      </c>
    </row>
    <row r="16" spans="2:9">
      <c r="B16">
        <v>13</v>
      </c>
      <c r="C16" t="s">
        <v>12</v>
      </c>
      <c r="D16" s="1">
        <v>692562</v>
      </c>
      <c r="E16" s="1">
        <v>754529</v>
      </c>
      <c r="F16" s="1">
        <v>830016</v>
      </c>
      <c r="G16" s="1">
        <v>922471</v>
      </c>
      <c r="H16" s="1">
        <v>1011851</v>
      </c>
      <c r="I16" s="1">
        <v>1092031</v>
      </c>
    </row>
    <row r="17" spans="2:9">
      <c r="B17">
        <v>14</v>
      </c>
      <c r="C17" t="s">
        <v>13</v>
      </c>
      <c r="D17" s="1">
        <v>71370</v>
      </c>
      <c r="E17" s="1">
        <v>77248</v>
      </c>
      <c r="F17" s="1">
        <v>84925</v>
      </c>
      <c r="G17" s="1">
        <v>92842</v>
      </c>
      <c r="H17" s="1">
        <v>101448</v>
      </c>
      <c r="I17" s="1">
        <v>110098</v>
      </c>
    </row>
    <row r="18" spans="2:9">
      <c r="B18">
        <v>15</v>
      </c>
      <c r="C18" t="s">
        <v>14</v>
      </c>
      <c r="D18" s="1">
        <v>1120577</v>
      </c>
      <c r="E18" s="1">
        <v>1248767</v>
      </c>
      <c r="F18" s="1">
        <v>1382501</v>
      </c>
      <c r="G18" s="1">
        <v>1537948</v>
      </c>
      <c r="H18" s="1">
        <v>1692903</v>
      </c>
      <c r="I18" s="1">
        <v>1855043</v>
      </c>
    </row>
    <row r="19" spans="2:9">
      <c r="B19">
        <v>16</v>
      </c>
      <c r="C19" t="s">
        <v>15</v>
      </c>
      <c r="D19" s="1">
        <v>306174</v>
      </c>
      <c r="E19" s="1">
        <v>338225</v>
      </c>
      <c r="F19" s="1">
        <v>377836</v>
      </c>
      <c r="G19" s="1">
        <v>428740</v>
      </c>
      <c r="H19" s="1">
        <v>478544</v>
      </c>
      <c r="I19" s="1">
        <v>518327</v>
      </c>
    </row>
    <row r="20" spans="2:9">
      <c r="B20">
        <v>17</v>
      </c>
      <c r="C20" t="s">
        <v>16</v>
      </c>
      <c r="D20" s="1">
        <v>104612</v>
      </c>
      <c r="E20" s="1">
        <v>117987</v>
      </c>
      <c r="F20" s="1">
        <v>134408</v>
      </c>
      <c r="G20" s="1">
        <v>156396</v>
      </c>
      <c r="H20" s="1">
        <v>177156</v>
      </c>
      <c r="I20" s="1">
        <v>195376</v>
      </c>
    </row>
    <row r="21" spans="2:9">
      <c r="B21">
        <v>18</v>
      </c>
      <c r="C21" t="s">
        <v>17</v>
      </c>
      <c r="D21" s="1">
        <v>68177</v>
      </c>
      <c r="E21" s="1">
        <v>69022</v>
      </c>
      <c r="F21" s="1">
        <v>73619</v>
      </c>
      <c r="G21" s="1">
        <v>81621</v>
      </c>
      <c r="H21" s="1">
        <v>103865</v>
      </c>
      <c r="I21" s="1">
        <v>116247</v>
      </c>
    </row>
    <row r="22" spans="2:9">
      <c r="B22">
        <v>19</v>
      </c>
      <c r="C22" t="s">
        <v>18</v>
      </c>
      <c r="D22" s="1">
        <v>48815</v>
      </c>
      <c r="E22" s="1">
        <v>54893</v>
      </c>
      <c r="F22" s="1">
        <v>61325</v>
      </c>
      <c r="G22" s="1">
        <v>68500</v>
      </c>
      <c r="H22" s="1">
        <v>76191</v>
      </c>
      <c r="I22" s="1">
        <v>84173</v>
      </c>
    </row>
    <row r="23" spans="2:9">
      <c r="B23">
        <v>20</v>
      </c>
      <c r="C23" t="s">
        <v>19</v>
      </c>
      <c r="D23" s="1">
        <v>96727</v>
      </c>
      <c r="E23" s="1">
        <v>106959</v>
      </c>
      <c r="F23" s="1">
        <v>118641</v>
      </c>
      <c r="G23" s="1">
        <v>132345</v>
      </c>
      <c r="H23" s="1">
        <v>146703</v>
      </c>
      <c r="I23" s="1">
        <v>161492</v>
      </c>
    </row>
    <row r="24" spans="2:9">
      <c r="B24">
        <v>21</v>
      </c>
      <c r="C24" t="s">
        <v>20</v>
      </c>
      <c r="D24" s="1">
        <v>65871</v>
      </c>
      <c r="E24" s="1">
        <v>73425</v>
      </c>
      <c r="F24" s="1">
        <v>81957</v>
      </c>
      <c r="G24" s="1">
        <v>89890</v>
      </c>
      <c r="H24" s="1">
        <v>100218</v>
      </c>
      <c r="I24" s="1">
        <v>112441</v>
      </c>
    </row>
    <row r="25" spans="2:9">
      <c r="B25">
        <v>22</v>
      </c>
      <c r="C25" t="s">
        <v>21</v>
      </c>
      <c r="D25" s="1">
        <v>98781</v>
      </c>
      <c r="E25" s="1">
        <v>106725</v>
      </c>
      <c r="F25" s="1">
        <v>115858</v>
      </c>
      <c r="G25" s="1">
        <v>127882</v>
      </c>
      <c r="H25" s="1">
        <v>137392</v>
      </c>
      <c r="I25" s="1">
        <v>146326</v>
      </c>
    </row>
    <row r="26" spans="2:9">
      <c r="B26">
        <v>23</v>
      </c>
      <c r="C26" t="s">
        <v>22</v>
      </c>
      <c r="D26" s="1">
        <v>515191</v>
      </c>
      <c r="E26" s="1">
        <v>550736</v>
      </c>
      <c r="F26" s="1">
        <v>519132</v>
      </c>
      <c r="G26" s="1">
        <v>527515</v>
      </c>
      <c r="H26" s="1">
        <v>503691</v>
      </c>
      <c r="I26" s="1">
        <v>507074</v>
      </c>
    </row>
    <row r="27" spans="2:9">
      <c r="B27">
        <v>24</v>
      </c>
      <c r="C27" t="s">
        <v>23</v>
      </c>
      <c r="D27" s="1"/>
      <c r="F27" s="1">
        <v>52605</v>
      </c>
      <c r="G27" s="1">
        <v>59184</v>
      </c>
      <c r="H27" s="1">
        <v>62071</v>
      </c>
      <c r="I27" s="1">
        <v>66779</v>
      </c>
    </row>
    <row r="28" spans="2:9">
      <c r="B28">
        <v>25</v>
      </c>
      <c r="C28" t="s">
        <v>24</v>
      </c>
      <c r="D28" s="1">
        <v>57344</v>
      </c>
      <c r="E28" s="1">
        <v>63875</v>
      </c>
      <c r="F28" s="1">
        <v>71007</v>
      </c>
      <c r="G28" s="1">
        <v>80668</v>
      </c>
      <c r="H28" s="1">
        <v>91280</v>
      </c>
      <c r="I28" s="1">
        <v>10537</v>
      </c>
    </row>
    <row r="29" spans="2:9">
      <c r="B29">
        <v>26</v>
      </c>
      <c r="C29" t="s">
        <v>25</v>
      </c>
      <c r="D29" s="1">
        <v>60716</v>
      </c>
      <c r="E29" s="1">
        <v>69638</v>
      </c>
      <c r="F29" s="1">
        <v>79842</v>
      </c>
      <c r="G29" s="1">
        <v>90246</v>
      </c>
      <c r="H29" s="1">
        <v>107599</v>
      </c>
      <c r="I29" s="1">
        <v>120233</v>
      </c>
    </row>
    <row r="30" spans="2:9">
      <c r="B30">
        <v>27</v>
      </c>
      <c r="C30" t="s">
        <v>26</v>
      </c>
      <c r="D30" s="1">
        <v>198289</v>
      </c>
      <c r="E30" s="1">
        <v>228285</v>
      </c>
      <c r="F30" s="1">
        <v>258836</v>
      </c>
      <c r="G30" s="1">
        <v>298034</v>
      </c>
      <c r="H30" s="1">
        <v>340326</v>
      </c>
      <c r="I30" s="1">
        <v>379209</v>
      </c>
    </row>
    <row r="31" spans="2:9">
      <c r="B31">
        <v>28</v>
      </c>
      <c r="C31" t="s">
        <v>27</v>
      </c>
      <c r="D31" s="1">
        <v>55759</v>
      </c>
      <c r="E31" s="1">
        <v>64694</v>
      </c>
      <c r="F31" s="1">
        <v>71041</v>
      </c>
      <c r="G31" s="1">
        <v>78622</v>
      </c>
      <c r="H31" s="1">
        <v>87766</v>
      </c>
      <c r="I31" s="1">
        <v>96983</v>
      </c>
    </row>
    <row r="32" spans="2:9">
      <c r="B32">
        <v>29</v>
      </c>
      <c r="C32" t="s">
        <v>28</v>
      </c>
      <c r="D32" s="1">
        <v>17407</v>
      </c>
      <c r="E32" s="1">
        <v>19670</v>
      </c>
      <c r="F32" s="1">
        <v>22192</v>
      </c>
      <c r="G32" s="1">
        <v>25194</v>
      </c>
      <c r="H32" s="1">
        <v>28536</v>
      </c>
      <c r="I32" s="1">
        <v>31824</v>
      </c>
    </row>
    <row r="33" spans="2:9">
      <c r="B33">
        <v>30</v>
      </c>
      <c r="C33" t="s">
        <v>29</v>
      </c>
      <c r="D33" s="1">
        <v>20189</v>
      </c>
      <c r="E33" s="1">
        <v>22626</v>
      </c>
      <c r="F33" s="1">
        <v>25249</v>
      </c>
      <c r="G33" s="1">
        <v>29458</v>
      </c>
      <c r="H33" s="1">
        <v>33017</v>
      </c>
      <c r="I33" s="1">
        <v>35974</v>
      </c>
    </row>
    <row r="34" spans="2:9">
      <c r="B34">
        <v>31</v>
      </c>
      <c r="C34" t="s">
        <v>30</v>
      </c>
      <c r="D34" s="1">
        <v>21368</v>
      </c>
      <c r="E34" s="1">
        <v>24662</v>
      </c>
      <c r="F34" s="1">
        <v>27834</v>
      </c>
      <c r="G34" s="1">
        <v>31656</v>
      </c>
      <c r="H34" s="1">
        <v>34344</v>
      </c>
      <c r="I34" s="1">
        <v>37063</v>
      </c>
    </row>
    <row r="35" spans="2:9">
      <c r="B35">
        <v>32</v>
      </c>
      <c r="C35" t="s">
        <v>31</v>
      </c>
      <c r="D35" s="1">
        <v>17078</v>
      </c>
      <c r="E35" s="1">
        <v>19340</v>
      </c>
      <c r="F35" s="1">
        <v>21439</v>
      </c>
      <c r="G35" s="1">
        <v>24042</v>
      </c>
      <c r="H35" s="1">
        <v>26641</v>
      </c>
      <c r="I35" s="1">
        <v>29165</v>
      </c>
    </row>
    <row r="36" spans="2:9">
      <c r="B36">
        <v>33</v>
      </c>
      <c r="C36" t="s">
        <v>32</v>
      </c>
      <c r="D36" s="1">
        <v>44255</v>
      </c>
      <c r="E36" s="1">
        <v>47421</v>
      </c>
      <c r="F36" s="1">
        <v>52998</v>
      </c>
      <c r="G36" s="1">
        <v>58181</v>
      </c>
      <c r="H36" s="1">
        <v>62890</v>
      </c>
      <c r="I36" s="1">
        <v>66636</v>
      </c>
    </row>
    <row r="37" spans="2:9">
      <c r="B37">
        <v>34</v>
      </c>
      <c r="C37" t="s">
        <v>33</v>
      </c>
      <c r="D37" s="1">
        <v>108189</v>
      </c>
      <c r="E37" s="1">
        <v>112813</v>
      </c>
      <c r="F37" s="1">
        <v>122857</v>
      </c>
      <c r="G37" s="1">
        <v>133330</v>
      </c>
      <c r="H37" s="1">
        <v>151201</v>
      </c>
      <c r="I37" s="1">
        <v>178370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38"/>
  <sheetViews>
    <sheetView topLeftCell="A21" workbookViewId="0">
      <selection activeCell="A2" sqref="A2:G38"/>
    </sheetView>
  </sheetViews>
  <sheetFormatPr defaultRowHeight="15"/>
  <cols>
    <col min="1" max="1" width="22.85546875" bestFit="1" customWidth="1"/>
    <col min="2" max="7" width="10.140625" bestFit="1" customWidth="1"/>
  </cols>
  <sheetData>
    <row r="2" spans="1:7">
      <c r="A2" s="149" t="s">
        <v>150</v>
      </c>
      <c r="B2" s="149" t="s">
        <v>758</v>
      </c>
      <c r="C2" s="149"/>
      <c r="D2" s="149"/>
      <c r="E2" s="149"/>
      <c r="F2" s="149"/>
      <c r="G2" s="149"/>
    </row>
    <row r="3" spans="1:7">
      <c r="A3" s="149"/>
      <c r="B3" s="149" t="s">
        <v>759</v>
      </c>
      <c r="C3" s="149"/>
      <c r="D3" s="149"/>
      <c r="E3" s="149"/>
      <c r="F3" s="149"/>
      <c r="G3" s="149"/>
    </row>
    <row r="4" spans="1:7">
      <c r="A4" s="149"/>
      <c r="B4" s="96">
        <v>2010</v>
      </c>
      <c r="C4" s="96">
        <v>2011</v>
      </c>
      <c r="D4" s="96">
        <v>2012</v>
      </c>
      <c r="E4" s="96">
        <v>2013</v>
      </c>
      <c r="F4" s="96">
        <v>2014</v>
      </c>
      <c r="G4" s="96">
        <v>2015</v>
      </c>
    </row>
    <row r="5" spans="1:7" ht="18" customHeight="1">
      <c r="A5" s="97" t="s">
        <v>760</v>
      </c>
      <c r="B5" s="115">
        <v>22450.14</v>
      </c>
      <c r="C5" s="115">
        <v>22704.799999999999</v>
      </c>
      <c r="D5" s="115">
        <v>23099.13</v>
      </c>
      <c r="E5" s="115">
        <v>23228.59</v>
      </c>
      <c r="F5" s="115">
        <v>23129.040000000001</v>
      </c>
      <c r="G5" s="115">
        <v>22523.41</v>
      </c>
    </row>
    <row r="6" spans="1:7" ht="18" customHeight="1">
      <c r="A6" s="98" t="s">
        <v>766</v>
      </c>
      <c r="B6" s="116">
        <v>25412.07</v>
      </c>
      <c r="C6" s="116">
        <v>26711.24</v>
      </c>
      <c r="D6" s="116">
        <v>28036.880000000001</v>
      </c>
      <c r="E6" s="116">
        <v>29339.21</v>
      </c>
      <c r="F6" s="116">
        <v>30477.07</v>
      </c>
      <c r="G6" s="116">
        <v>31637.41</v>
      </c>
    </row>
    <row r="7" spans="1:7" ht="18" customHeight="1">
      <c r="A7" s="97" t="s">
        <v>772</v>
      </c>
      <c r="B7" s="115">
        <v>21584.91</v>
      </c>
      <c r="C7" s="115">
        <v>22638.75</v>
      </c>
      <c r="D7" s="115">
        <v>23744.01</v>
      </c>
      <c r="E7" s="115">
        <v>24857.64</v>
      </c>
      <c r="F7" s="115">
        <v>25982.83</v>
      </c>
      <c r="G7" s="115">
        <v>27077.95</v>
      </c>
    </row>
    <row r="8" spans="1:7" ht="18" customHeight="1">
      <c r="A8" s="98" t="s">
        <v>778</v>
      </c>
      <c r="B8" s="116">
        <v>69701.03</v>
      </c>
      <c r="C8" s="116">
        <v>71637.89</v>
      </c>
      <c r="D8" s="116">
        <v>72396.34</v>
      </c>
      <c r="E8" s="116">
        <v>72297.05</v>
      </c>
      <c r="F8" s="116">
        <v>72390.880000000005</v>
      </c>
      <c r="G8" s="116">
        <v>70769.78</v>
      </c>
    </row>
    <row r="9" spans="1:7" ht="18" customHeight="1">
      <c r="A9" s="97" t="s">
        <v>784</v>
      </c>
      <c r="B9" s="115">
        <v>29160.16</v>
      </c>
      <c r="C9" s="115">
        <v>30856.66</v>
      </c>
      <c r="D9" s="115">
        <v>32417.72</v>
      </c>
      <c r="E9" s="115">
        <v>34012.1</v>
      </c>
      <c r="F9" s="115">
        <v>35878.089999999997</v>
      </c>
      <c r="G9" s="115">
        <v>36753.230000000003</v>
      </c>
    </row>
    <row r="10" spans="1:7" ht="18" customHeight="1">
      <c r="A10" s="98" t="s">
        <v>790</v>
      </c>
      <c r="B10" s="116">
        <v>25932</v>
      </c>
      <c r="C10" s="116">
        <v>27157.98</v>
      </c>
      <c r="D10" s="116">
        <v>28577.89</v>
      </c>
      <c r="E10" s="116">
        <v>29656.76</v>
      </c>
      <c r="F10" s="116">
        <v>30636.27</v>
      </c>
      <c r="G10" s="116">
        <v>31549.3</v>
      </c>
    </row>
    <row r="11" spans="1:7" ht="18" customHeight="1">
      <c r="A11" s="97" t="s">
        <v>796</v>
      </c>
      <c r="B11" s="115">
        <v>16463.68</v>
      </c>
      <c r="C11" s="115">
        <v>17282.27</v>
      </c>
      <c r="D11" s="115">
        <v>18143.509999999998</v>
      </c>
      <c r="E11" s="115">
        <v>18919.3</v>
      </c>
      <c r="F11" s="115">
        <v>19626.72</v>
      </c>
      <c r="G11" s="115">
        <v>20302.48</v>
      </c>
    </row>
    <row r="12" spans="1:7" ht="18" customHeight="1">
      <c r="A12" s="98" t="s">
        <v>802</v>
      </c>
      <c r="B12" s="116">
        <v>19722.39</v>
      </c>
      <c r="C12" s="116">
        <v>20739.310000000001</v>
      </c>
      <c r="D12" s="116">
        <v>21794.83</v>
      </c>
      <c r="E12" s="116">
        <v>22770.68</v>
      </c>
      <c r="F12" s="116">
        <v>23647.27</v>
      </c>
      <c r="G12" s="116">
        <v>24581.68</v>
      </c>
    </row>
    <row r="13" spans="1:7" ht="18" customHeight="1">
      <c r="A13" s="97" t="s">
        <v>998</v>
      </c>
      <c r="B13" s="115">
        <v>28906.78</v>
      </c>
      <c r="C13" s="115">
        <v>30212.18</v>
      </c>
      <c r="D13" s="115">
        <v>31172.42</v>
      </c>
      <c r="E13" s="115">
        <v>32081.3</v>
      </c>
      <c r="F13" s="115">
        <v>32859.64</v>
      </c>
      <c r="G13" s="115">
        <v>33479.769999999997</v>
      </c>
    </row>
    <row r="14" spans="1:7" ht="18" customHeight="1">
      <c r="A14" s="98" t="s">
        <v>999</v>
      </c>
      <c r="B14" s="116">
        <v>65703.34</v>
      </c>
      <c r="C14" s="116">
        <v>68024.210000000006</v>
      </c>
      <c r="D14" s="116">
        <v>70930</v>
      </c>
      <c r="E14" s="116">
        <v>73743.33</v>
      </c>
      <c r="F14" s="116">
        <v>76313.81</v>
      </c>
      <c r="G14" s="116">
        <v>78616.070000000007</v>
      </c>
    </row>
    <row r="15" spans="1:7" ht="18" customHeight="1">
      <c r="A15" s="97" t="s">
        <v>817</v>
      </c>
      <c r="B15" s="115">
        <v>111528.86</v>
      </c>
      <c r="C15" s="115">
        <v>117672.92</v>
      </c>
      <c r="D15" s="115">
        <v>123962.38</v>
      </c>
      <c r="E15" s="115">
        <v>130060.31</v>
      </c>
      <c r="F15" s="115">
        <v>136312.34</v>
      </c>
      <c r="G15" s="115">
        <v>142892.19</v>
      </c>
    </row>
    <row r="16" spans="1:7" ht="18" customHeight="1">
      <c r="A16" s="98" t="s">
        <v>823</v>
      </c>
      <c r="B16" s="116">
        <v>20974.94</v>
      </c>
      <c r="C16" s="116">
        <v>21976.53</v>
      </c>
      <c r="D16" s="116">
        <v>23036</v>
      </c>
      <c r="E16" s="116">
        <v>24118.31</v>
      </c>
      <c r="F16" s="116">
        <v>24966.86</v>
      </c>
      <c r="G16" s="116">
        <v>25842.32</v>
      </c>
    </row>
    <row r="17" spans="1:7" ht="18" customHeight="1">
      <c r="A17" s="97" t="s">
        <v>828</v>
      </c>
      <c r="B17" s="115">
        <v>19209.310000000001</v>
      </c>
      <c r="C17" s="115">
        <v>20053.8</v>
      </c>
      <c r="D17" s="115">
        <v>20950.62</v>
      </c>
      <c r="E17" s="115">
        <v>21844.87</v>
      </c>
      <c r="F17" s="115">
        <v>22819.16</v>
      </c>
      <c r="G17" s="115">
        <v>23887.37</v>
      </c>
    </row>
    <row r="18" spans="1:7" ht="18" customHeight="1">
      <c r="A18" s="98" t="s">
        <v>834</v>
      </c>
      <c r="B18" s="116">
        <v>18652.97</v>
      </c>
      <c r="C18" s="116">
        <v>19387.45</v>
      </c>
      <c r="D18" s="116">
        <v>20183.88</v>
      </c>
      <c r="E18" s="116">
        <v>21037.7</v>
      </c>
      <c r="F18" s="116">
        <v>21867.9</v>
      </c>
      <c r="G18" s="116">
        <v>22688.35</v>
      </c>
    </row>
    <row r="19" spans="1:7" ht="18" customHeight="1">
      <c r="A19" s="97" t="s">
        <v>840</v>
      </c>
      <c r="B19" s="115">
        <v>26371.1</v>
      </c>
      <c r="C19" s="115">
        <v>27864.26</v>
      </c>
      <c r="D19" s="115">
        <v>29508.400000000001</v>
      </c>
      <c r="E19" s="115">
        <v>31092.04</v>
      </c>
      <c r="F19" s="115">
        <v>32703.39</v>
      </c>
      <c r="G19" s="115">
        <v>34272.29</v>
      </c>
    </row>
    <row r="20" spans="1:7" ht="18" customHeight="1">
      <c r="A20" s="98" t="s">
        <v>846</v>
      </c>
      <c r="B20" s="116">
        <v>25397.65</v>
      </c>
      <c r="C20" s="116">
        <v>26548.94</v>
      </c>
      <c r="D20" s="116">
        <v>27716.47</v>
      </c>
      <c r="E20" s="116">
        <v>28910.66</v>
      </c>
      <c r="F20" s="116">
        <v>29846.639999999999</v>
      </c>
      <c r="G20" s="116">
        <v>30799.59</v>
      </c>
    </row>
    <row r="21" spans="1:7" ht="18" customHeight="1">
      <c r="A21" s="97" t="s">
        <v>852</v>
      </c>
      <c r="B21" s="115">
        <v>23992.63</v>
      </c>
      <c r="C21" s="115">
        <v>25265.96</v>
      </c>
      <c r="D21" s="115">
        <v>26689.58</v>
      </c>
      <c r="E21" s="115">
        <v>28129.67</v>
      </c>
      <c r="F21" s="115">
        <v>29668.9</v>
      </c>
      <c r="G21" s="115">
        <v>31094.58</v>
      </c>
    </row>
    <row r="22" spans="1:7" ht="18" customHeight="1">
      <c r="A22" s="98" t="s">
        <v>858</v>
      </c>
      <c r="B22" s="116">
        <v>15527.41</v>
      </c>
      <c r="C22" s="116">
        <v>14705.77</v>
      </c>
      <c r="D22" s="116">
        <v>14276.69</v>
      </c>
      <c r="E22" s="116">
        <v>14809.84</v>
      </c>
      <c r="F22" s="116">
        <v>15369.94</v>
      </c>
      <c r="G22" s="116">
        <v>18476.509999999998</v>
      </c>
    </row>
    <row r="23" spans="1:7" ht="18" customHeight="1">
      <c r="A23" s="97" t="s">
        <v>864</v>
      </c>
      <c r="B23" s="115">
        <v>9316.7900000000009</v>
      </c>
      <c r="C23" s="115">
        <v>9675.89</v>
      </c>
      <c r="D23" s="115">
        <v>10030.98</v>
      </c>
      <c r="E23" s="115">
        <v>10396.76</v>
      </c>
      <c r="F23" s="115">
        <v>10742.32</v>
      </c>
      <c r="G23" s="115">
        <v>11099.85</v>
      </c>
    </row>
    <row r="24" spans="1:7" ht="18" customHeight="1">
      <c r="A24" s="98" t="s">
        <v>870</v>
      </c>
      <c r="B24" s="116">
        <v>19510.07</v>
      </c>
      <c r="C24" s="116">
        <v>20227.16</v>
      </c>
      <c r="D24" s="116">
        <v>21062.22</v>
      </c>
      <c r="E24" s="116">
        <v>21971.93</v>
      </c>
      <c r="F24" s="116">
        <v>22712.65</v>
      </c>
      <c r="G24" s="116">
        <v>23451.95</v>
      </c>
    </row>
    <row r="25" spans="1:7" ht="18" customHeight="1">
      <c r="A25" s="97" t="s">
        <v>876</v>
      </c>
      <c r="B25" s="115">
        <v>25455.05</v>
      </c>
      <c r="C25" s="115">
        <v>26588.9</v>
      </c>
      <c r="D25" s="115">
        <v>27749.01</v>
      </c>
      <c r="E25" s="115">
        <v>29106.400000000001</v>
      </c>
      <c r="F25" s="115">
        <v>30216.73</v>
      </c>
      <c r="G25" s="115">
        <v>31619.18</v>
      </c>
    </row>
    <row r="26" spans="1:7" ht="18" customHeight="1">
      <c r="A26" s="98" t="s">
        <v>882</v>
      </c>
      <c r="B26" s="116">
        <v>23418.47</v>
      </c>
      <c r="C26" s="116">
        <v>24567.52</v>
      </c>
      <c r="D26" s="116">
        <v>25547.77</v>
      </c>
      <c r="E26" s="116">
        <v>26423.9</v>
      </c>
      <c r="F26" s="116">
        <v>27220.27</v>
      </c>
      <c r="G26" s="116">
        <v>27787.88</v>
      </c>
    </row>
    <row r="27" spans="1:7" ht="18" customHeight="1">
      <c r="A27" s="97" t="s">
        <v>888</v>
      </c>
      <c r="B27" s="115">
        <v>116946.31</v>
      </c>
      <c r="C27" s="115">
        <v>121196.23</v>
      </c>
      <c r="D27" s="115">
        <v>124501.88</v>
      </c>
      <c r="E27" s="115">
        <v>133868.68</v>
      </c>
      <c r="F27" s="115">
        <v>133086.10999999999</v>
      </c>
      <c r="G27" s="115">
        <v>128594.76</v>
      </c>
    </row>
    <row r="28" spans="1:7" ht="18" customHeight="1">
      <c r="A28" s="98" t="s">
        <v>894</v>
      </c>
      <c r="B28" s="116" t="s">
        <v>231</v>
      </c>
      <c r="C28" s="116" t="s">
        <v>231</v>
      </c>
      <c r="D28" s="116" t="s">
        <v>231</v>
      </c>
      <c r="E28" s="116">
        <v>74106.929999999993</v>
      </c>
      <c r="F28" s="116">
        <v>77152.600000000006</v>
      </c>
      <c r="G28" s="116">
        <v>76823.850000000006</v>
      </c>
    </row>
    <row r="29" spans="1:7" ht="18" customHeight="1">
      <c r="A29" s="97" t="s">
        <v>898</v>
      </c>
      <c r="B29" s="115">
        <v>22707.79</v>
      </c>
      <c r="C29" s="115">
        <v>23812.97</v>
      </c>
      <c r="D29" s="115">
        <v>25145.96</v>
      </c>
      <c r="E29" s="115">
        <v>26445.86</v>
      </c>
      <c r="F29" s="115">
        <v>27805.52</v>
      </c>
      <c r="G29" s="115">
        <v>29196.39</v>
      </c>
    </row>
    <row r="30" spans="1:7" ht="18" customHeight="1">
      <c r="A30" s="98" t="s">
        <v>904</v>
      </c>
      <c r="B30" s="116">
        <v>19558.53</v>
      </c>
      <c r="C30" s="116">
        <v>21105.7</v>
      </c>
      <c r="D30" s="116">
        <v>22724.47</v>
      </c>
      <c r="E30" s="116">
        <v>24490.98</v>
      </c>
      <c r="F30" s="116">
        <v>25316.27</v>
      </c>
      <c r="G30" s="116">
        <v>28784.2</v>
      </c>
    </row>
    <row r="31" spans="1:7" ht="18" customHeight="1">
      <c r="A31" s="97" t="s">
        <v>910</v>
      </c>
      <c r="B31" s="115">
        <v>21306.720000000001</v>
      </c>
      <c r="C31" s="115">
        <v>22769.19</v>
      </c>
      <c r="D31" s="115">
        <v>24507.17</v>
      </c>
      <c r="E31" s="115">
        <v>26083.42</v>
      </c>
      <c r="F31" s="115">
        <v>27749.47</v>
      </c>
      <c r="G31" s="115">
        <v>29430.67</v>
      </c>
    </row>
    <row r="32" spans="1:7" ht="18" customHeight="1">
      <c r="A32" s="98" t="s">
        <v>916</v>
      </c>
      <c r="B32" s="116">
        <v>21573.11</v>
      </c>
      <c r="C32" s="116">
        <v>23338.07</v>
      </c>
      <c r="D32" s="116">
        <v>25489.79</v>
      </c>
      <c r="E32" s="116">
        <v>26815.360000000001</v>
      </c>
      <c r="F32" s="116">
        <v>27896.05</v>
      </c>
      <c r="G32" s="116">
        <v>29201.9</v>
      </c>
    </row>
    <row r="33" spans="1:7" ht="18" customHeight="1">
      <c r="A33" s="97" t="s">
        <v>922</v>
      </c>
      <c r="B33" s="115">
        <v>14811.95</v>
      </c>
      <c r="C33" s="115">
        <v>15687.65</v>
      </c>
      <c r="D33" s="115">
        <v>16650.27</v>
      </c>
      <c r="E33" s="115">
        <v>17639.12</v>
      </c>
      <c r="F33" s="115">
        <v>18622.439999999999</v>
      </c>
      <c r="G33" s="115">
        <v>19473.939999999999</v>
      </c>
    </row>
    <row r="34" spans="1:7" ht="18" customHeight="1">
      <c r="A34" s="98" t="s">
        <v>928</v>
      </c>
      <c r="B34" s="116">
        <v>14755.47</v>
      </c>
      <c r="C34" s="116">
        <v>16023.45</v>
      </c>
      <c r="D34" s="116">
        <v>17169.060000000001</v>
      </c>
      <c r="E34" s="116">
        <v>18008.810000000001</v>
      </c>
      <c r="F34" s="116">
        <v>19232.05</v>
      </c>
      <c r="G34" s="116">
        <v>20265.5</v>
      </c>
    </row>
    <row r="35" spans="1:7" ht="18" customHeight="1">
      <c r="A35" s="97" t="s">
        <v>934</v>
      </c>
      <c r="B35" s="115">
        <v>11951.84</v>
      </c>
      <c r="C35" s="115">
        <v>12477.19</v>
      </c>
      <c r="D35" s="115">
        <v>13129.11</v>
      </c>
      <c r="E35" s="115">
        <v>13572.07</v>
      </c>
      <c r="F35" s="115">
        <v>14219.62</v>
      </c>
      <c r="G35" s="115">
        <v>14740.3</v>
      </c>
    </row>
    <row r="36" spans="1:7" ht="18" customHeight="1">
      <c r="A36" s="98" t="s">
        <v>940</v>
      </c>
      <c r="B36" s="116">
        <v>14361.54</v>
      </c>
      <c r="C36" s="116">
        <v>14994.63</v>
      </c>
      <c r="D36" s="116">
        <v>15691.01</v>
      </c>
      <c r="E36" s="116">
        <v>16332.22</v>
      </c>
      <c r="F36" s="116">
        <v>16869.52</v>
      </c>
      <c r="G36" s="116">
        <v>17534.41</v>
      </c>
    </row>
    <row r="37" spans="1:7" ht="18" customHeight="1">
      <c r="A37" s="97" t="s">
        <v>946</v>
      </c>
      <c r="B37" s="115">
        <v>54049.32</v>
      </c>
      <c r="C37" s="115">
        <v>54539.86</v>
      </c>
      <c r="D37" s="115">
        <v>55047.839999999997</v>
      </c>
      <c r="E37" s="115">
        <v>57581.36</v>
      </c>
      <c r="F37" s="115">
        <v>59142.59</v>
      </c>
      <c r="G37" s="115">
        <v>60064.13</v>
      </c>
    </row>
    <row r="38" spans="1:7" ht="18" customHeight="1">
      <c r="A38" s="98" t="s">
        <v>952</v>
      </c>
      <c r="B38" s="116">
        <v>38785.11</v>
      </c>
      <c r="C38" s="116">
        <v>36383.24</v>
      </c>
      <c r="D38" s="116">
        <v>36280.03</v>
      </c>
      <c r="E38" s="116">
        <v>38621.360000000001</v>
      </c>
      <c r="F38" s="116">
        <v>39271.879999999997</v>
      </c>
      <c r="G38" s="116">
        <v>41424.06</v>
      </c>
    </row>
  </sheetData>
  <mergeCells count="3">
    <mergeCell ref="A2:A4"/>
    <mergeCell ref="B2:G2"/>
    <mergeCell ref="B3:G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1:H37"/>
  <sheetViews>
    <sheetView tabSelected="1" workbookViewId="0">
      <selection activeCell="F45" sqref="F45"/>
    </sheetView>
  </sheetViews>
  <sheetFormatPr defaultRowHeight="15"/>
  <cols>
    <col min="3" max="3" width="19.42578125" bestFit="1" customWidth="1"/>
    <col min="4" max="8" width="10.140625" bestFit="1" customWidth="1"/>
  </cols>
  <sheetData>
    <row r="1" spans="2:8">
      <c r="C1" t="s">
        <v>36</v>
      </c>
    </row>
    <row r="2" spans="2:8">
      <c r="C2" t="s">
        <v>37</v>
      </c>
    </row>
    <row r="3" spans="2:8">
      <c r="D3">
        <v>2011</v>
      </c>
      <c r="E3">
        <v>2012</v>
      </c>
      <c r="F3">
        <v>2013</v>
      </c>
      <c r="G3">
        <v>2014</v>
      </c>
      <c r="H3">
        <v>2015</v>
      </c>
    </row>
    <row r="4" spans="2:8">
      <c r="B4">
        <v>1</v>
      </c>
      <c r="C4" t="s">
        <v>0</v>
      </c>
      <c r="D4" s="2">
        <v>1579.77</v>
      </c>
      <c r="E4" s="2">
        <v>1755.06</v>
      </c>
      <c r="F4" s="2">
        <v>1815.04</v>
      </c>
      <c r="G4" s="2">
        <v>1965.55</v>
      </c>
      <c r="H4" s="2">
        <v>2119</v>
      </c>
    </row>
    <row r="5" spans="2:8">
      <c r="B5">
        <v>2</v>
      </c>
      <c r="C5" t="s">
        <v>1</v>
      </c>
      <c r="D5" s="2">
        <v>7194.03</v>
      </c>
      <c r="E5" s="2">
        <v>7809.32</v>
      </c>
      <c r="F5" s="2">
        <v>7917.24</v>
      </c>
      <c r="G5" s="2">
        <v>8271.01</v>
      </c>
      <c r="H5" s="2">
        <v>8703.67</v>
      </c>
    </row>
    <row r="6" spans="2:8">
      <c r="B6">
        <v>3</v>
      </c>
      <c r="C6" t="s">
        <v>2</v>
      </c>
      <c r="D6" s="2">
        <v>2403.1</v>
      </c>
      <c r="E6" s="2">
        <v>2649.08</v>
      </c>
      <c r="F6" s="2">
        <v>2712.85</v>
      </c>
      <c r="G6" s="2">
        <v>3005.26</v>
      </c>
      <c r="H6" s="2">
        <v>3063.28</v>
      </c>
    </row>
    <row r="7" spans="2:8">
      <c r="B7">
        <v>4</v>
      </c>
      <c r="C7" t="s">
        <v>3</v>
      </c>
      <c r="D7" s="2">
        <v>2361.15</v>
      </c>
      <c r="E7" s="2">
        <v>2723.81</v>
      </c>
      <c r="F7" s="2">
        <v>3597.44</v>
      </c>
      <c r="G7" s="2">
        <v>3338.33</v>
      </c>
      <c r="H7" s="2">
        <v>3586.45</v>
      </c>
    </row>
    <row r="8" spans="2:8">
      <c r="B8">
        <v>5</v>
      </c>
      <c r="C8" t="s">
        <v>4</v>
      </c>
      <c r="D8" s="2">
        <v>1054.17</v>
      </c>
      <c r="E8" s="2">
        <v>860.39</v>
      </c>
      <c r="F8" s="2">
        <v>955.66</v>
      </c>
      <c r="G8" s="2">
        <v>1037.45</v>
      </c>
      <c r="H8" s="2">
        <v>1083.79</v>
      </c>
    </row>
    <row r="9" spans="2:8">
      <c r="B9">
        <v>6</v>
      </c>
      <c r="C9" t="s">
        <v>5</v>
      </c>
      <c r="D9" s="2">
        <v>2978.86</v>
      </c>
      <c r="E9" s="2">
        <v>3863.12</v>
      </c>
      <c r="F9" s="2">
        <v>4162.09</v>
      </c>
      <c r="G9" s="2">
        <v>4477.49</v>
      </c>
      <c r="H9" s="2">
        <v>4783.0200000000004</v>
      </c>
    </row>
    <row r="10" spans="2:8">
      <c r="B10">
        <v>7</v>
      </c>
      <c r="C10" t="s">
        <v>6</v>
      </c>
      <c r="D10" s="2">
        <v>493.95</v>
      </c>
      <c r="E10" s="2">
        <v>566.95000000000005</v>
      </c>
      <c r="F10" s="2">
        <v>641.52</v>
      </c>
      <c r="G10" s="2">
        <v>729.64</v>
      </c>
      <c r="H10" s="2">
        <v>785.43</v>
      </c>
    </row>
    <row r="11" spans="2:8">
      <c r="B11">
        <v>8</v>
      </c>
      <c r="C11" t="s">
        <v>7</v>
      </c>
      <c r="D11" s="2">
        <v>2425.94</v>
      </c>
      <c r="E11" s="2">
        <v>2793.36</v>
      </c>
      <c r="F11" s="2">
        <v>3182.21</v>
      </c>
      <c r="G11" s="2">
        <v>3392.44</v>
      </c>
      <c r="H11" s="2">
        <v>3571</v>
      </c>
    </row>
    <row r="12" spans="2:8">
      <c r="B12">
        <v>9</v>
      </c>
      <c r="C12" t="s">
        <v>8</v>
      </c>
      <c r="D12" s="2">
        <v>535.61</v>
      </c>
      <c r="E12" s="2">
        <v>664.72</v>
      </c>
      <c r="F12" s="2">
        <v>721.24</v>
      </c>
      <c r="G12" s="2">
        <v>805.43</v>
      </c>
      <c r="H12" s="2">
        <v>861.52</v>
      </c>
    </row>
    <row r="13" spans="2:8">
      <c r="B13">
        <v>10</v>
      </c>
      <c r="C13" t="s">
        <v>9</v>
      </c>
      <c r="D13" s="2">
        <v>2010.3</v>
      </c>
      <c r="E13" s="2">
        <v>2190.04</v>
      </c>
      <c r="F13" s="2">
        <v>2421.92</v>
      </c>
      <c r="G13" s="2">
        <v>2618.48</v>
      </c>
      <c r="H13" s="2">
        <v>2694.79</v>
      </c>
    </row>
    <row r="14" spans="2:8">
      <c r="B14">
        <v>11</v>
      </c>
      <c r="C14" t="s">
        <v>10</v>
      </c>
      <c r="D14" s="2">
        <v>35061.379999999997</v>
      </c>
      <c r="E14" s="2">
        <v>38168.75</v>
      </c>
      <c r="F14" s="2">
        <v>39092.559999999998</v>
      </c>
      <c r="G14" s="2">
        <v>43096.46</v>
      </c>
      <c r="H14" s="2">
        <v>44071.43</v>
      </c>
    </row>
    <row r="15" spans="2:8">
      <c r="B15">
        <v>12</v>
      </c>
      <c r="C15" t="s">
        <v>11</v>
      </c>
      <c r="D15" s="2">
        <v>34053.599999999999</v>
      </c>
      <c r="E15" s="2">
        <v>36655.279999999999</v>
      </c>
      <c r="F15" s="2">
        <v>18205.080000000002</v>
      </c>
      <c r="G15" s="2">
        <v>19631.46</v>
      </c>
      <c r="H15" s="2">
        <v>20408.189999999999</v>
      </c>
    </row>
    <row r="16" spans="2:8">
      <c r="B16">
        <v>13</v>
      </c>
      <c r="C16" t="s">
        <v>12</v>
      </c>
      <c r="D16" s="2">
        <v>15315.89</v>
      </c>
      <c r="E16" s="2">
        <v>16600.419999999998</v>
      </c>
      <c r="F16" s="2">
        <v>18205.080000000002</v>
      </c>
      <c r="G16" s="2">
        <v>19631.46</v>
      </c>
      <c r="H16" s="2">
        <v>20408.189999999999</v>
      </c>
    </row>
    <row r="17" spans="2:8">
      <c r="B17">
        <v>14</v>
      </c>
      <c r="C17" t="s">
        <v>13</v>
      </c>
      <c r="D17" s="2">
        <v>1869.77</v>
      </c>
      <c r="E17" s="2">
        <v>2043.75</v>
      </c>
      <c r="F17" s="2">
        <v>2205.79</v>
      </c>
      <c r="G17" s="2">
        <v>2369.6</v>
      </c>
      <c r="H17" s="2">
        <v>2484.16</v>
      </c>
    </row>
    <row r="18" spans="2:8">
      <c r="B18">
        <v>15</v>
      </c>
      <c r="C18" t="s">
        <v>14</v>
      </c>
      <c r="D18" s="2">
        <v>24018.69</v>
      </c>
      <c r="E18" s="2">
        <v>26910.18</v>
      </c>
      <c r="F18" s="2">
        <v>28708.11</v>
      </c>
      <c r="G18" s="2">
        <v>30523.98</v>
      </c>
      <c r="H18" s="2">
        <v>30824.81</v>
      </c>
    </row>
    <row r="19" spans="2:8">
      <c r="B19">
        <v>16</v>
      </c>
      <c r="C19" t="s">
        <v>15</v>
      </c>
      <c r="D19" s="2">
        <v>7955.54</v>
      </c>
      <c r="E19" s="2">
        <v>8457.7999999999993</v>
      </c>
      <c r="F19" s="2">
        <v>9750.3700000000008</v>
      </c>
      <c r="G19" s="2">
        <v>8562.9699999999993</v>
      </c>
      <c r="H19" s="2">
        <v>8575.1</v>
      </c>
    </row>
    <row r="20" spans="2:8">
      <c r="B20">
        <v>17</v>
      </c>
      <c r="C20" t="s">
        <v>16</v>
      </c>
      <c r="D20" s="2">
        <v>3223.94</v>
      </c>
      <c r="E20" s="2">
        <v>3546.6</v>
      </c>
      <c r="F20" s="2">
        <v>3914.32</v>
      </c>
      <c r="G20" s="2">
        <v>4335.03</v>
      </c>
      <c r="H20" s="2">
        <v>4594.18</v>
      </c>
    </row>
    <row r="21" spans="2:8">
      <c r="B21">
        <v>18</v>
      </c>
      <c r="C21" t="s">
        <v>17</v>
      </c>
      <c r="D21" s="2">
        <v>837.17</v>
      </c>
      <c r="E21" s="2">
        <v>976.39</v>
      </c>
      <c r="F21" s="2">
        <v>1133.3330000000001</v>
      </c>
      <c r="G21" s="2">
        <v>1291.47</v>
      </c>
      <c r="H21" s="2">
        <v>1402.3</v>
      </c>
    </row>
    <row r="22" spans="2:8">
      <c r="B22">
        <v>19</v>
      </c>
      <c r="C22" t="s">
        <v>18</v>
      </c>
      <c r="D22" s="2">
        <v>486.91</v>
      </c>
      <c r="E22" s="2">
        <v>567.32000000000005</v>
      </c>
      <c r="F22" s="2">
        <v>639.57000000000005</v>
      </c>
      <c r="G22" s="2">
        <v>702.26</v>
      </c>
      <c r="H22" s="2">
        <v>749.76</v>
      </c>
    </row>
    <row r="23" spans="2:8">
      <c r="B23">
        <v>20</v>
      </c>
      <c r="C23" t="s">
        <v>19</v>
      </c>
      <c r="D23" s="2">
        <v>1434.72</v>
      </c>
      <c r="E23" s="2">
        <v>1603.72</v>
      </c>
      <c r="F23" s="2">
        <v>1889.39</v>
      </c>
      <c r="G23" s="2">
        <v>1862.44</v>
      </c>
      <c r="H23" s="2">
        <v>1989.63</v>
      </c>
    </row>
    <row r="24" spans="2:8">
      <c r="B24">
        <v>21</v>
      </c>
      <c r="C24" t="s">
        <v>20</v>
      </c>
      <c r="D24" s="2">
        <v>649.95000000000005</v>
      </c>
      <c r="E24" s="2">
        <v>752.34</v>
      </c>
      <c r="F24" s="2">
        <v>854.78</v>
      </c>
      <c r="G24" s="2">
        <v>970.16</v>
      </c>
      <c r="H24" s="2">
        <v>1048.6400000000001</v>
      </c>
    </row>
    <row r="25" spans="2:8">
      <c r="B25">
        <v>22</v>
      </c>
      <c r="C25" t="s">
        <v>21</v>
      </c>
      <c r="D25" s="2">
        <v>1467.13</v>
      </c>
      <c r="E25" s="2">
        <v>1688.44</v>
      </c>
      <c r="F25" s="2">
        <v>1880.66</v>
      </c>
      <c r="G25" s="2">
        <v>2092.23</v>
      </c>
      <c r="H25" s="2">
        <v>2187.64</v>
      </c>
    </row>
    <row r="26" spans="2:8">
      <c r="B26">
        <v>23</v>
      </c>
      <c r="C26" t="s">
        <v>22</v>
      </c>
      <c r="D26" s="2">
        <v>2099.6</v>
      </c>
      <c r="E26" s="2">
        <v>2334</v>
      </c>
      <c r="F26" s="2">
        <v>2731.57</v>
      </c>
      <c r="G26" s="2">
        <v>2815.55</v>
      </c>
      <c r="H26" s="2">
        <v>3007.3</v>
      </c>
    </row>
    <row r="27" spans="2:8">
      <c r="B27">
        <v>24</v>
      </c>
      <c r="C27" t="s">
        <v>23</v>
      </c>
      <c r="D27" s="2">
        <v>177.62</v>
      </c>
      <c r="E27" s="2">
        <v>168.32</v>
      </c>
      <c r="F27" s="2">
        <v>180.74</v>
      </c>
      <c r="G27" s="2">
        <v>199.37</v>
      </c>
      <c r="H27" s="2">
        <v>206.5</v>
      </c>
    </row>
    <row r="28" spans="2:8">
      <c r="B28">
        <v>25</v>
      </c>
      <c r="C28" t="s">
        <v>24</v>
      </c>
      <c r="D28" s="2">
        <v>986.62</v>
      </c>
      <c r="E28" s="2">
        <v>1087.08</v>
      </c>
      <c r="F28" s="2">
        <v>1192.52</v>
      </c>
      <c r="G28" s="2">
        <v>1240.32</v>
      </c>
      <c r="H28" s="2">
        <v>1302.58</v>
      </c>
    </row>
    <row r="29" spans="2:8">
      <c r="B29">
        <v>26</v>
      </c>
      <c r="C29" t="s">
        <v>25</v>
      </c>
      <c r="D29" s="2">
        <v>574.71</v>
      </c>
      <c r="E29" s="2">
        <v>686.19</v>
      </c>
      <c r="F29" s="2">
        <v>758.7</v>
      </c>
      <c r="G29" s="2">
        <v>865.77</v>
      </c>
      <c r="H29" s="2">
        <v>948.78</v>
      </c>
    </row>
    <row r="30" spans="2:8">
      <c r="B30">
        <v>27</v>
      </c>
      <c r="C30" t="s">
        <v>26</v>
      </c>
      <c r="D30" s="2">
        <v>3246.42</v>
      </c>
      <c r="E30" s="2">
        <v>3639.63</v>
      </c>
      <c r="F30" s="2">
        <v>4156.49</v>
      </c>
      <c r="G30" s="2">
        <v>4339.22</v>
      </c>
      <c r="H30" s="2">
        <v>4479.46</v>
      </c>
    </row>
    <row r="31" spans="2:8">
      <c r="B31">
        <v>28</v>
      </c>
      <c r="C31" t="s">
        <v>27</v>
      </c>
      <c r="D31" s="2">
        <v>441.08</v>
      </c>
      <c r="E31" s="2">
        <v>528.41999999999996</v>
      </c>
      <c r="F31" s="2">
        <v>621.64</v>
      </c>
      <c r="G31" s="2">
        <v>670.71</v>
      </c>
      <c r="H31" s="2">
        <v>703.59</v>
      </c>
    </row>
    <row r="32" spans="2:8">
      <c r="B32">
        <v>29</v>
      </c>
      <c r="C32" t="s">
        <v>28</v>
      </c>
      <c r="D32" s="2">
        <v>236.52</v>
      </c>
      <c r="E32" s="2">
        <v>293.13</v>
      </c>
      <c r="F32" s="2">
        <v>328.4</v>
      </c>
      <c r="G32" s="2">
        <v>366.08</v>
      </c>
      <c r="H32" s="2">
        <v>398.82</v>
      </c>
    </row>
    <row r="33" spans="2:8">
      <c r="B33">
        <v>30</v>
      </c>
      <c r="C33" t="s">
        <v>29</v>
      </c>
      <c r="D33" s="2">
        <v>151.52000000000001</v>
      </c>
      <c r="E33" s="2">
        <v>177.63</v>
      </c>
      <c r="F33" s="2">
        <v>207.59</v>
      </c>
      <c r="G33" s="2">
        <v>258.02999999999997</v>
      </c>
      <c r="H33" s="2">
        <v>258.7</v>
      </c>
    </row>
    <row r="34" spans="2:8">
      <c r="B34">
        <v>31</v>
      </c>
      <c r="C34" t="s">
        <v>30</v>
      </c>
      <c r="D34" s="2">
        <v>336.69</v>
      </c>
      <c r="E34" s="2">
        <v>397.46</v>
      </c>
      <c r="F34" s="2">
        <v>469.96</v>
      </c>
      <c r="G34" s="2">
        <v>480.08</v>
      </c>
      <c r="H34" s="2">
        <v>509.51</v>
      </c>
    </row>
    <row r="35" spans="2:8">
      <c r="B35">
        <v>32</v>
      </c>
      <c r="C35" t="s">
        <v>31</v>
      </c>
      <c r="D35" s="2">
        <v>204.67</v>
      </c>
      <c r="E35" s="2">
        <v>235.88</v>
      </c>
      <c r="F35" s="2">
        <v>259.10000000000002</v>
      </c>
      <c r="G35" s="2">
        <v>309.37</v>
      </c>
      <c r="H35" s="2">
        <v>329.44</v>
      </c>
    </row>
    <row r="36" spans="2:8">
      <c r="B36">
        <v>33</v>
      </c>
      <c r="C36" t="s">
        <v>32</v>
      </c>
      <c r="D36" s="2">
        <v>305.08</v>
      </c>
      <c r="E36" s="2">
        <v>346.65</v>
      </c>
      <c r="F36" s="2">
        <v>383.99</v>
      </c>
      <c r="G36" s="2">
        <v>430.63</v>
      </c>
      <c r="H36" s="2">
        <v>455.58</v>
      </c>
    </row>
    <row r="37" spans="2:8">
      <c r="B37">
        <v>34</v>
      </c>
      <c r="C37" t="s">
        <v>33</v>
      </c>
      <c r="D37" s="2">
        <v>522.79999999999995</v>
      </c>
      <c r="E37" s="2">
        <v>600.66999999999996</v>
      </c>
      <c r="F37" s="2">
        <v>713.26</v>
      </c>
      <c r="G37" s="2">
        <v>724.78</v>
      </c>
      <c r="H37" s="2">
        <v>763.32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AG39"/>
  <sheetViews>
    <sheetView topLeftCell="Q1" workbookViewId="0">
      <selection activeCell="A2" sqref="A2"/>
    </sheetView>
  </sheetViews>
  <sheetFormatPr defaultRowHeight="15"/>
  <cols>
    <col min="1" max="1" width="19.42578125" bestFit="1" customWidth="1"/>
    <col min="3" max="3" width="29.140625" bestFit="1" customWidth="1"/>
    <col min="4" max="15" width="10.7109375" style="4" customWidth="1"/>
  </cols>
  <sheetData>
    <row r="1" spans="2:33">
      <c r="C1" t="s">
        <v>45</v>
      </c>
    </row>
    <row r="2" spans="2:33">
      <c r="C2" t="s">
        <v>46</v>
      </c>
    </row>
    <row r="3" spans="2:33">
      <c r="D3" s="151">
        <v>2011</v>
      </c>
      <c r="E3" s="151"/>
      <c r="F3" s="151"/>
      <c r="G3" s="151"/>
      <c r="H3" s="151"/>
      <c r="I3" s="151"/>
      <c r="J3" s="151">
        <v>2012</v>
      </c>
      <c r="K3" s="151"/>
      <c r="L3" s="151"/>
      <c r="M3" s="151"/>
      <c r="N3" s="151"/>
      <c r="O3" s="151"/>
      <c r="P3" s="150">
        <v>2013</v>
      </c>
      <c r="Q3" s="150"/>
      <c r="R3" s="150"/>
      <c r="S3" s="150"/>
      <c r="T3" s="150"/>
      <c r="U3" s="150"/>
      <c r="V3" s="150">
        <v>2014</v>
      </c>
      <c r="W3" s="150"/>
      <c r="X3" s="150"/>
      <c r="Y3" s="150"/>
      <c r="Z3" s="150"/>
      <c r="AA3" s="150"/>
      <c r="AB3" s="150">
        <v>2015</v>
      </c>
      <c r="AC3" s="150"/>
      <c r="AD3" s="150"/>
      <c r="AE3" s="150"/>
      <c r="AF3" s="150"/>
      <c r="AG3" s="150"/>
    </row>
    <row r="4" spans="2:33">
      <c r="D4" s="151" t="s">
        <v>39</v>
      </c>
      <c r="E4" s="151"/>
      <c r="F4" s="151" t="s">
        <v>40</v>
      </c>
      <c r="G4" s="151"/>
      <c r="H4" s="151" t="s">
        <v>41</v>
      </c>
      <c r="I4" s="151"/>
      <c r="J4" s="151" t="s">
        <v>39</v>
      </c>
      <c r="K4" s="151"/>
      <c r="L4" s="151" t="s">
        <v>40</v>
      </c>
      <c r="M4" s="151"/>
      <c r="N4" s="151" t="s">
        <v>41</v>
      </c>
      <c r="O4" s="151"/>
      <c r="P4" s="150" t="s">
        <v>39</v>
      </c>
      <c r="Q4" s="150"/>
      <c r="R4" s="150" t="s">
        <v>40</v>
      </c>
      <c r="S4" s="150"/>
      <c r="T4" s="150" t="s">
        <v>41</v>
      </c>
      <c r="U4" s="150"/>
      <c r="V4" t="s">
        <v>39</v>
      </c>
      <c r="X4" t="s">
        <v>40</v>
      </c>
      <c r="Z4" t="s">
        <v>41</v>
      </c>
      <c r="AB4" s="150" t="s">
        <v>39</v>
      </c>
      <c r="AC4" s="150"/>
      <c r="AD4" s="150" t="s">
        <v>40</v>
      </c>
      <c r="AE4" s="150"/>
      <c r="AF4" s="150" t="s">
        <v>41</v>
      </c>
      <c r="AG4" s="150"/>
    </row>
    <row r="5" spans="2:33">
      <c r="D5" s="4" t="s">
        <v>44</v>
      </c>
      <c r="E5" s="4" t="s">
        <v>43</v>
      </c>
      <c r="F5" s="4" t="s">
        <v>44</v>
      </c>
      <c r="G5" s="4" t="s">
        <v>43</v>
      </c>
      <c r="H5" s="4" t="s">
        <v>42</v>
      </c>
      <c r="I5" s="4" t="s">
        <v>43</v>
      </c>
      <c r="J5" s="4" t="s">
        <v>44</v>
      </c>
      <c r="K5" s="4" t="s">
        <v>43</v>
      </c>
      <c r="L5" s="4" t="s">
        <v>44</v>
      </c>
      <c r="M5" s="4" t="s">
        <v>43</v>
      </c>
      <c r="N5" s="4" t="s">
        <v>44</v>
      </c>
      <c r="O5" s="4" t="s">
        <v>43</v>
      </c>
      <c r="P5" s="3" t="s">
        <v>42</v>
      </c>
      <c r="Q5" s="3" t="s">
        <v>43</v>
      </c>
      <c r="R5" s="3" t="s">
        <v>44</v>
      </c>
      <c r="S5" s="3" t="s">
        <v>43</v>
      </c>
      <c r="T5" s="3" t="s">
        <v>44</v>
      </c>
      <c r="U5" s="3" t="s">
        <v>43</v>
      </c>
      <c r="V5" t="s">
        <v>42</v>
      </c>
      <c r="W5" t="s">
        <v>43</v>
      </c>
      <c r="X5" t="s">
        <v>44</v>
      </c>
      <c r="Y5" t="s">
        <v>43</v>
      </c>
      <c r="Z5" t="s">
        <v>44</v>
      </c>
      <c r="AA5" t="s">
        <v>43</v>
      </c>
      <c r="AB5" s="3" t="s">
        <v>42</v>
      </c>
      <c r="AC5" s="3" t="s">
        <v>43</v>
      </c>
      <c r="AD5" s="3" t="s">
        <v>44</v>
      </c>
      <c r="AE5" s="3" t="s">
        <v>43</v>
      </c>
      <c r="AF5" s="3" t="s">
        <v>44</v>
      </c>
      <c r="AG5" s="3" t="s">
        <v>43</v>
      </c>
    </row>
    <row r="6" spans="2:33">
      <c r="B6">
        <v>1</v>
      </c>
      <c r="C6" t="s">
        <v>0</v>
      </c>
      <c r="D6" s="4">
        <v>754</v>
      </c>
      <c r="E6" s="4">
        <v>849</v>
      </c>
      <c r="F6" s="4">
        <v>862</v>
      </c>
      <c r="G6" s="4">
        <v>431</v>
      </c>
      <c r="H6" s="4">
        <v>7072</v>
      </c>
      <c r="I6" s="4">
        <v>3699</v>
      </c>
      <c r="J6" s="4">
        <v>1315</v>
      </c>
      <c r="K6" s="4">
        <v>345</v>
      </c>
      <c r="L6" s="4">
        <v>862</v>
      </c>
      <c r="M6" s="4">
        <v>431</v>
      </c>
      <c r="N6" s="4">
        <v>7146</v>
      </c>
      <c r="O6" s="4">
        <v>3738</v>
      </c>
      <c r="P6" s="1">
        <v>1316</v>
      </c>
      <c r="Q6" s="1">
        <v>346</v>
      </c>
      <c r="R6" s="1">
        <v>888</v>
      </c>
      <c r="S6" s="1">
        <v>418</v>
      </c>
      <c r="T6" s="1">
        <v>7311</v>
      </c>
      <c r="U6" s="1">
        <v>3825</v>
      </c>
      <c r="V6" s="1">
        <v>1534</v>
      </c>
      <c r="W6" s="1">
        <v>403</v>
      </c>
      <c r="X6" s="1">
        <v>888</v>
      </c>
      <c r="Y6" s="1">
        <v>418</v>
      </c>
      <c r="Z6" s="1">
        <v>7339</v>
      </c>
      <c r="AA6" s="1">
        <v>3839</v>
      </c>
      <c r="AB6" s="1">
        <v>1534</v>
      </c>
      <c r="AC6" s="1">
        <v>403</v>
      </c>
      <c r="AD6" s="1">
        <v>930</v>
      </c>
      <c r="AE6" s="1">
        <v>438</v>
      </c>
      <c r="AF6" s="1">
        <v>7440</v>
      </c>
      <c r="AG6" s="1">
        <v>3892</v>
      </c>
    </row>
    <row r="7" spans="2:33">
      <c r="B7">
        <v>2</v>
      </c>
      <c r="C7" t="s">
        <v>1</v>
      </c>
      <c r="D7" s="4">
        <v>1379</v>
      </c>
      <c r="E7" s="4">
        <v>465</v>
      </c>
      <c r="F7" s="4">
        <v>1393</v>
      </c>
      <c r="G7" s="4">
        <v>697</v>
      </c>
      <c r="H7" s="4">
        <v>12076</v>
      </c>
      <c r="I7" s="4">
        <v>7103</v>
      </c>
      <c r="J7" s="4">
        <v>1240</v>
      </c>
      <c r="K7" s="4">
        <v>724</v>
      </c>
      <c r="L7" s="4">
        <v>1394</v>
      </c>
      <c r="M7" s="4">
        <v>696</v>
      </c>
      <c r="N7" s="4">
        <v>12328</v>
      </c>
      <c r="O7" s="4">
        <v>7251</v>
      </c>
      <c r="P7" s="1">
        <v>1240</v>
      </c>
      <c r="Q7" s="1">
        <v>724</v>
      </c>
      <c r="R7" s="1">
        <v>1435</v>
      </c>
      <c r="S7" s="1">
        <v>675</v>
      </c>
      <c r="T7" s="1">
        <v>12363</v>
      </c>
      <c r="U7" s="1">
        <v>7272</v>
      </c>
      <c r="V7" s="1">
        <v>1450</v>
      </c>
      <c r="W7" s="1">
        <v>847</v>
      </c>
      <c r="X7" s="1">
        <v>1590</v>
      </c>
      <c r="Y7" s="1">
        <v>748</v>
      </c>
      <c r="Z7" s="1">
        <v>12367</v>
      </c>
      <c r="AA7" s="1">
        <v>7274</v>
      </c>
      <c r="AB7" s="1">
        <v>1451</v>
      </c>
      <c r="AC7" s="1">
        <v>847</v>
      </c>
      <c r="AD7" s="1">
        <v>1590</v>
      </c>
      <c r="AE7" s="1">
        <v>748</v>
      </c>
      <c r="AF7" s="1">
        <v>13554</v>
      </c>
      <c r="AG7" s="1">
        <v>7972</v>
      </c>
    </row>
    <row r="8" spans="2:33">
      <c r="B8">
        <v>3</v>
      </c>
      <c r="C8" t="s">
        <v>2</v>
      </c>
      <c r="D8" s="4">
        <v>477</v>
      </c>
      <c r="E8" s="4">
        <v>618</v>
      </c>
      <c r="F8" s="4">
        <v>585</v>
      </c>
      <c r="G8" s="4">
        <v>292</v>
      </c>
      <c r="H8" s="4">
        <v>6890</v>
      </c>
      <c r="I8" s="4">
        <v>3176</v>
      </c>
      <c r="J8" s="4">
        <v>558</v>
      </c>
      <c r="K8" s="4">
        <v>562</v>
      </c>
      <c r="L8" s="4">
        <v>585</v>
      </c>
      <c r="M8" s="4">
        <v>292</v>
      </c>
      <c r="N8" s="4">
        <v>7108</v>
      </c>
      <c r="O8" s="4">
        <v>3276</v>
      </c>
      <c r="P8" s="1">
        <v>559</v>
      </c>
      <c r="Q8" s="1">
        <v>562</v>
      </c>
      <c r="R8" s="1">
        <v>601</v>
      </c>
      <c r="S8" s="1">
        <v>284</v>
      </c>
      <c r="T8" s="1">
        <v>7204</v>
      </c>
      <c r="U8" s="1">
        <v>3320</v>
      </c>
      <c r="V8" s="1">
        <v>668</v>
      </c>
      <c r="W8" s="1">
        <v>671</v>
      </c>
      <c r="X8" s="1">
        <v>641</v>
      </c>
      <c r="Y8" s="1">
        <v>303</v>
      </c>
      <c r="Z8" s="1">
        <v>7282</v>
      </c>
      <c r="AA8" s="1">
        <v>3356</v>
      </c>
      <c r="AB8" s="1">
        <v>668</v>
      </c>
      <c r="AC8" s="1">
        <v>671</v>
      </c>
      <c r="AD8" s="1">
        <v>794</v>
      </c>
      <c r="AE8" s="1">
        <v>376</v>
      </c>
      <c r="AF8" s="1">
        <v>7226</v>
      </c>
      <c r="AG8" s="1">
        <v>3330</v>
      </c>
    </row>
    <row r="9" spans="2:33">
      <c r="B9">
        <v>4</v>
      </c>
      <c r="C9" t="s">
        <v>3</v>
      </c>
      <c r="D9" s="4">
        <v>598</v>
      </c>
      <c r="E9" s="4">
        <v>384</v>
      </c>
      <c r="F9" s="4">
        <v>948</v>
      </c>
      <c r="G9" s="4">
        <v>474</v>
      </c>
      <c r="H9" s="4">
        <v>7667</v>
      </c>
      <c r="I9" s="4">
        <v>7209</v>
      </c>
      <c r="J9" s="4">
        <v>460</v>
      </c>
      <c r="K9" s="4">
        <v>562</v>
      </c>
      <c r="L9" s="4">
        <v>949</v>
      </c>
      <c r="M9" s="4">
        <v>475</v>
      </c>
      <c r="N9" s="4">
        <v>7969</v>
      </c>
      <c r="O9" s="4">
        <v>7493</v>
      </c>
      <c r="P9" s="1">
        <v>460</v>
      </c>
      <c r="Q9" s="1">
        <v>561</v>
      </c>
      <c r="R9" s="1">
        <v>978</v>
      </c>
      <c r="S9" s="1">
        <v>461</v>
      </c>
      <c r="T9" s="1">
        <v>7995</v>
      </c>
      <c r="U9" s="1">
        <v>7517</v>
      </c>
      <c r="V9" s="1">
        <v>542</v>
      </c>
      <c r="W9" s="1">
        <v>662</v>
      </c>
      <c r="X9" s="1">
        <v>1584</v>
      </c>
      <c r="Y9" s="1">
        <v>747</v>
      </c>
      <c r="Z9" s="1">
        <v>8137</v>
      </c>
      <c r="AA9" s="1">
        <v>7650</v>
      </c>
      <c r="AB9" s="1">
        <v>543</v>
      </c>
      <c r="AC9" s="1">
        <v>661</v>
      </c>
      <c r="AD9" s="1">
        <v>1584</v>
      </c>
      <c r="AE9" s="1">
        <v>747</v>
      </c>
      <c r="AF9" s="1">
        <v>8320</v>
      </c>
      <c r="AG9" s="1">
        <v>7822</v>
      </c>
    </row>
    <row r="10" spans="2:33">
      <c r="B10">
        <v>5</v>
      </c>
      <c r="C10" t="s">
        <v>4</v>
      </c>
      <c r="D10" s="4">
        <v>632</v>
      </c>
      <c r="E10" s="4">
        <v>192</v>
      </c>
      <c r="F10" s="4">
        <v>520</v>
      </c>
      <c r="G10" s="4">
        <v>259</v>
      </c>
      <c r="H10" s="4">
        <v>3352</v>
      </c>
      <c r="I10" s="4">
        <v>2395</v>
      </c>
      <c r="J10" s="4">
        <v>477</v>
      </c>
      <c r="K10" s="4">
        <v>418</v>
      </c>
      <c r="L10" s="4">
        <v>520</v>
      </c>
      <c r="M10" s="4">
        <v>259</v>
      </c>
      <c r="N10" s="4">
        <v>3555</v>
      </c>
      <c r="O10" s="4">
        <v>2540</v>
      </c>
      <c r="P10" s="1">
        <v>477</v>
      </c>
      <c r="Q10" s="1">
        <v>419</v>
      </c>
      <c r="R10" s="1">
        <v>536</v>
      </c>
      <c r="S10" s="1">
        <v>251</v>
      </c>
      <c r="T10" s="1">
        <v>3642</v>
      </c>
      <c r="U10" s="1">
        <v>2602</v>
      </c>
      <c r="V10" s="1">
        <v>672</v>
      </c>
      <c r="W10" s="1">
        <v>590</v>
      </c>
      <c r="X10" s="1">
        <v>787</v>
      </c>
      <c r="Y10" s="1">
        <v>369</v>
      </c>
      <c r="Z10" s="1">
        <v>3644</v>
      </c>
      <c r="AA10" s="1">
        <v>2604</v>
      </c>
      <c r="AB10" s="1">
        <v>672</v>
      </c>
      <c r="AC10" s="1">
        <v>590</v>
      </c>
      <c r="AD10" s="1">
        <v>787</v>
      </c>
      <c r="AE10" s="1">
        <v>369</v>
      </c>
      <c r="AF10" s="1">
        <v>5385</v>
      </c>
      <c r="AG10" s="1">
        <v>1264</v>
      </c>
    </row>
    <row r="11" spans="2:33">
      <c r="B11">
        <v>6</v>
      </c>
      <c r="C11" t="s">
        <v>5</v>
      </c>
      <c r="D11" s="4">
        <v>648</v>
      </c>
      <c r="E11" s="4">
        <v>615</v>
      </c>
      <c r="F11" s="4">
        <v>886</v>
      </c>
      <c r="G11" s="4">
        <v>442</v>
      </c>
      <c r="H11" s="4">
        <v>5348</v>
      </c>
      <c r="I11" s="4">
        <v>3661</v>
      </c>
      <c r="J11" s="4">
        <v>420</v>
      </c>
      <c r="K11" s="4">
        <v>919</v>
      </c>
      <c r="L11" s="4">
        <v>886</v>
      </c>
      <c r="M11" s="4">
        <v>442</v>
      </c>
      <c r="N11" s="4">
        <v>5571</v>
      </c>
      <c r="O11" s="4">
        <v>3814</v>
      </c>
      <c r="P11" s="1">
        <v>420</v>
      </c>
      <c r="Q11" s="1">
        <v>920</v>
      </c>
      <c r="R11" s="1">
        <v>912</v>
      </c>
      <c r="S11" s="1">
        <v>429</v>
      </c>
      <c r="T11" s="1">
        <v>5664</v>
      </c>
      <c r="U11" s="1">
        <v>3878</v>
      </c>
      <c r="V11" s="1">
        <v>465</v>
      </c>
      <c r="W11" s="1">
        <v>1020</v>
      </c>
      <c r="X11" s="1">
        <v>765</v>
      </c>
      <c r="Y11" s="1">
        <v>360</v>
      </c>
      <c r="Z11" s="1">
        <v>5979</v>
      </c>
      <c r="AA11" s="1">
        <v>4093</v>
      </c>
      <c r="AB11" s="1">
        <v>466</v>
      </c>
      <c r="AC11" s="1">
        <v>1020</v>
      </c>
      <c r="AD11" s="1">
        <v>763</v>
      </c>
      <c r="AE11" s="1">
        <v>359</v>
      </c>
      <c r="AF11" s="1">
        <v>4978</v>
      </c>
      <c r="AG11" s="1">
        <v>3557</v>
      </c>
    </row>
    <row r="12" spans="2:33">
      <c r="B12">
        <v>7</v>
      </c>
      <c r="C12" t="s">
        <v>6</v>
      </c>
      <c r="D12" s="4">
        <v>419</v>
      </c>
      <c r="E12" s="4">
        <v>321</v>
      </c>
      <c r="F12" s="4">
        <v>791</v>
      </c>
      <c r="G12" s="4">
        <v>396</v>
      </c>
      <c r="H12" s="4">
        <v>2192</v>
      </c>
      <c r="I12" s="4">
        <v>618</v>
      </c>
      <c r="J12" s="4">
        <v>546</v>
      </c>
      <c r="K12" s="4">
        <v>200</v>
      </c>
      <c r="L12" s="4">
        <v>791</v>
      </c>
      <c r="M12" s="4">
        <v>396</v>
      </c>
      <c r="N12" s="4">
        <v>2424</v>
      </c>
      <c r="O12" s="4">
        <v>684</v>
      </c>
      <c r="P12" s="1">
        <v>546</v>
      </c>
      <c r="Q12" s="1">
        <v>200</v>
      </c>
      <c r="R12" s="1">
        <v>791</v>
      </c>
      <c r="S12" s="1">
        <v>396</v>
      </c>
      <c r="T12" s="1">
        <v>2495</v>
      </c>
      <c r="U12" s="1">
        <v>704</v>
      </c>
      <c r="V12" s="1">
        <v>552</v>
      </c>
      <c r="W12" s="1">
        <v>202</v>
      </c>
      <c r="X12" s="1">
        <v>791</v>
      </c>
      <c r="Y12" s="1">
        <v>396</v>
      </c>
      <c r="Z12" s="1">
        <v>2560</v>
      </c>
      <c r="AA12" s="1">
        <v>722</v>
      </c>
      <c r="AB12" s="1">
        <v>552</v>
      </c>
      <c r="AC12" s="1">
        <v>202</v>
      </c>
      <c r="AD12" s="1">
        <v>791</v>
      </c>
      <c r="AE12" s="1">
        <v>396</v>
      </c>
      <c r="AF12" s="1">
        <v>2792</v>
      </c>
      <c r="AG12" s="1">
        <v>1911</v>
      </c>
    </row>
    <row r="13" spans="2:33">
      <c r="B13">
        <v>8</v>
      </c>
      <c r="C13" t="s">
        <v>7</v>
      </c>
      <c r="D13" s="4">
        <v>616</v>
      </c>
      <c r="E13" s="4">
        <v>466</v>
      </c>
      <c r="F13" s="4">
        <v>1199</v>
      </c>
      <c r="G13" s="4">
        <v>599</v>
      </c>
      <c r="H13" s="4">
        <v>6999</v>
      </c>
      <c r="I13" s="4">
        <v>2738</v>
      </c>
      <c r="J13" s="4">
        <v>730</v>
      </c>
      <c r="K13" s="4">
        <v>369</v>
      </c>
      <c r="L13" s="4">
        <v>1200</v>
      </c>
      <c r="M13" s="4">
        <v>599</v>
      </c>
      <c r="N13" s="4">
        <v>6954</v>
      </c>
      <c r="O13" s="4">
        <v>2721</v>
      </c>
      <c r="P13" s="1">
        <v>730</v>
      </c>
      <c r="Q13" s="1">
        <v>370</v>
      </c>
      <c r="R13" s="1">
        <v>1235</v>
      </c>
      <c r="S13" s="1">
        <v>581</v>
      </c>
      <c r="T13" s="1">
        <v>7061</v>
      </c>
      <c r="U13" s="1">
        <v>2763</v>
      </c>
      <c r="V13" s="1">
        <v>813</v>
      </c>
      <c r="W13" s="1">
        <v>412</v>
      </c>
      <c r="X13" s="1">
        <v>888</v>
      </c>
      <c r="Y13" s="1">
        <v>418</v>
      </c>
      <c r="Z13" s="1">
        <v>7078</v>
      </c>
      <c r="AA13" s="1">
        <v>2769</v>
      </c>
      <c r="AB13" s="1">
        <v>813</v>
      </c>
      <c r="AC13" s="1">
        <v>412</v>
      </c>
      <c r="AD13" s="1">
        <v>888</v>
      </c>
      <c r="AE13" s="1">
        <v>418</v>
      </c>
      <c r="AF13" s="1">
        <v>7405</v>
      </c>
      <c r="AG13" s="1">
        <v>4085</v>
      </c>
    </row>
    <row r="14" spans="2:33">
      <c r="B14">
        <v>9</v>
      </c>
      <c r="C14" t="s">
        <v>8</v>
      </c>
      <c r="D14" s="4">
        <v>34</v>
      </c>
      <c r="E14" s="4">
        <v>458</v>
      </c>
      <c r="F14" s="4">
        <v>279</v>
      </c>
      <c r="G14" s="4">
        <v>140</v>
      </c>
      <c r="H14" s="4">
        <v>1955</v>
      </c>
      <c r="I14" s="4">
        <v>1078</v>
      </c>
      <c r="J14" s="4">
        <v>493</v>
      </c>
      <c r="K14" s="4">
        <v>17</v>
      </c>
      <c r="L14" s="4">
        <v>279</v>
      </c>
      <c r="M14" s="4">
        <v>140</v>
      </c>
      <c r="N14" s="4">
        <v>1953</v>
      </c>
      <c r="O14" s="4">
        <v>1077</v>
      </c>
      <c r="P14" s="1">
        <v>493</v>
      </c>
      <c r="Q14" s="1">
        <v>17</v>
      </c>
      <c r="R14" s="1">
        <v>289</v>
      </c>
      <c r="S14" s="1">
        <v>135</v>
      </c>
      <c r="T14" s="1">
        <v>1928</v>
      </c>
      <c r="U14" s="1">
        <v>1063</v>
      </c>
      <c r="V14" s="1">
        <v>580</v>
      </c>
      <c r="W14" s="1">
        <v>20</v>
      </c>
      <c r="X14" s="1">
        <v>471</v>
      </c>
      <c r="Y14" s="1">
        <v>220</v>
      </c>
      <c r="Z14" s="1">
        <v>1976</v>
      </c>
      <c r="AA14" s="1">
        <v>1090</v>
      </c>
      <c r="AB14" s="1">
        <v>580</v>
      </c>
      <c r="AC14" s="1">
        <v>20</v>
      </c>
      <c r="AD14" s="1">
        <v>471</v>
      </c>
      <c r="AE14" s="1">
        <v>220</v>
      </c>
      <c r="AF14" s="1">
        <v>1628</v>
      </c>
      <c r="AG14" s="1">
        <v>459</v>
      </c>
    </row>
    <row r="15" spans="2:33">
      <c r="B15">
        <v>10</v>
      </c>
      <c r="C15" t="s">
        <v>9</v>
      </c>
      <c r="D15" s="4">
        <v>216</v>
      </c>
      <c r="E15" s="4">
        <v>56</v>
      </c>
      <c r="F15" s="4">
        <v>259</v>
      </c>
      <c r="G15" s="4">
        <v>130</v>
      </c>
      <c r="H15" s="4">
        <v>1785</v>
      </c>
      <c r="I15" s="4">
        <v>418</v>
      </c>
      <c r="J15" s="4">
        <v>256</v>
      </c>
      <c r="K15" s="4">
        <v>54</v>
      </c>
      <c r="L15" s="4">
        <v>259</v>
      </c>
      <c r="M15" s="4">
        <v>130</v>
      </c>
      <c r="N15" s="4">
        <v>1914</v>
      </c>
      <c r="O15" s="4">
        <v>449</v>
      </c>
      <c r="P15" s="1">
        <v>257</v>
      </c>
      <c r="Q15" s="1">
        <v>54</v>
      </c>
      <c r="R15" s="1">
        <v>266</v>
      </c>
      <c r="S15" s="1">
        <v>126</v>
      </c>
      <c r="T15" s="1">
        <v>1999</v>
      </c>
      <c r="U15" s="1">
        <v>469</v>
      </c>
      <c r="V15" s="1">
        <v>452</v>
      </c>
      <c r="W15" s="1">
        <v>95</v>
      </c>
      <c r="X15" s="1">
        <v>465</v>
      </c>
      <c r="Y15" s="1">
        <v>220</v>
      </c>
      <c r="Z15" s="1">
        <v>2020</v>
      </c>
      <c r="AA15" s="1">
        <v>474</v>
      </c>
      <c r="AB15" s="1">
        <v>452</v>
      </c>
      <c r="AC15" s="1">
        <v>95</v>
      </c>
      <c r="AD15" s="1">
        <v>465</v>
      </c>
      <c r="AE15" s="1">
        <v>220</v>
      </c>
      <c r="AF15" s="1">
        <v>1685</v>
      </c>
      <c r="AG15" s="1">
        <v>659</v>
      </c>
    </row>
    <row r="16" spans="2:33">
      <c r="B16">
        <v>11</v>
      </c>
      <c r="C16" t="s">
        <v>10</v>
      </c>
      <c r="D16" s="4">
        <v>27</v>
      </c>
      <c r="E16" s="4">
        <v>108</v>
      </c>
      <c r="F16" s="4">
        <v>2820</v>
      </c>
      <c r="G16" s="4">
        <v>1595</v>
      </c>
      <c r="J16" s="4">
        <v>50</v>
      </c>
      <c r="K16" s="4">
        <v>89</v>
      </c>
      <c r="L16" s="4">
        <v>2821</v>
      </c>
      <c r="M16" s="4">
        <v>1595</v>
      </c>
      <c r="P16" s="1">
        <v>50</v>
      </c>
      <c r="Q16" s="1">
        <v>90</v>
      </c>
      <c r="R16" s="1">
        <v>2821</v>
      </c>
      <c r="S16" s="1">
        <v>1595</v>
      </c>
      <c r="T16" s="1"/>
      <c r="U16" s="1"/>
      <c r="V16" s="1">
        <v>19</v>
      </c>
      <c r="W16" s="1">
        <v>33</v>
      </c>
      <c r="X16" s="1">
        <v>2821</v>
      </c>
      <c r="Y16" s="1">
        <v>1595</v>
      </c>
      <c r="Z16" s="1"/>
      <c r="AA16" s="1"/>
      <c r="AB16" s="1">
        <v>19</v>
      </c>
      <c r="AC16" s="1">
        <v>34</v>
      </c>
      <c r="AD16" s="1">
        <v>2857</v>
      </c>
      <c r="AE16" s="1">
        <v>1616</v>
      </c>
      <c r="AF16" s="1"/>
      <c r="AG16" s="1"/>
    </row>
    <row r="17" spans="2:33">
      <c r="B17">
        <v>12</v>
      </c>
      <c r="C17" t="s">
        <v>11</v>
      </c>
      <c r="D17" s="4">
        <v>807</v>
      </c>
      <c r="E17" s="4">
        <v>501</v>
      </c>
      <c r="F17" s="4">
        <v>1113</v>
      </c>
      <c r="G17" s="4">
        <v>557</v>
      </c>
      <c r="H17" s="4">
        <v>7936</v>
      </c>
      <c r="I17" s="4">
        <v>5561</v>
      </c>
      <c r="J17" s="4">
        <v>882</v>
      </c>
      <c r="K17" s="4">
        <v>431</v>
      </c>
      <c r="L17" s="4">
        <v>1113</v>
      </c>
      <c r="M17" s="4">
        <v>557</v>
      </c>
      <c r="N17" s="4">
        <v>7592</v>
      </c>
      <c r="O17" s="4">
        <v>5320</v>
      </c>
      <c r="P17" s="1">
        <v>882</v>
      </c>
      <c r="Q17" s="1">
        <v>431</v>
      </c>
      <c r="R17" s="1">
        <v>1145</v>
      </c>
      <c r="S17" s="1">
        <v>540</v>
      </c>
      <c r="T17" s="1">
        <v>7613</v>
      </c>
      <c r="U17" s="1">
        <v>5335</v>
      </c>
      <c r="V17" s="1">
        <v>1168</v>
      </c>
      <c r="W17" s="1">
        <v>571</v>
      </c>
      <c r="X17" s="1">
        <v>1141</v>
      </c>
      <c r="Y17" s="1">
        <v>538</v>
      </c>
      <c r="Z17" s="1">
        <v>7656</v>
      </c>
      <c r="AA17" s="1">
        <v>5365</v>
      </c>
      <c r="AB17" s="1">
        <v>1168</v>
      </c>
      <c r="AC17" s="1">
        <v>571</v>
      </c>
      <c r="AD17" s="1">
        <v>1141</v>
      </c>
      <c r="AE17" s="1">
        <v>538</v>
      </c>
      <c r="AF17" s="1">
        <v>8060</v>
      </c>
      <c r="AG17" s="1">
        <v>5648</v>
      </c>
    </row>
    <row r="18" spans="2:33">
      <c r="B18">
        <v>13</v>
      </c>
      <c r="C18" t="s">
        <v>12</v>
      </c>
      <c r="D18" s="4">
        <v>718</v>
      </c>
      <c r="E18" s="4">
        <v>578</v>
      </c>
      <c r="F18" s="4">
        <v>1287</v>
      </c>
      <c r="G18" s="4">
        <v>643</v>
      </c>
      <c r="H18" s="4">
        <v>11729</v>
      </c>
      <c r="I18" s="4">
        <v>6607</v>
      </c>
      <c r="J18" s="4">
        <v>432</v>
      </c>
      <c r="K18" s="4">
        <v>866</v>
      </c>
      <c r="L18" s="4">
        <v>1287</v>
      </c>
      <c r="M18" s="4">
        <v>643</v>
      </c>
      <c r="N18" s="4">
        <v>11837</v>
      </c>
      <c r="O18" s="4">
        <v>6668</v>
      </c>
      <c r="P18" s="1">
        <v>432</v>
      </c>
      <c r="Q18" s="1">
        <v>867</v>
      </c>
      <c r="R18" s="1">
        <v>1325</v>
      </c>
      <c r="S18" s="1">
        <v>624</v>
      </c>
      <c r="T18" s="1">
        <v>12005</v>
      </c>
      <c r="U18" s="1">
        <v>6763</v>
      </c>
      <c r="V18" s="1">
        <v>472</v>
      </c>
      <c r="W18" s="1">
        <v>946</v>
      </c>
      <c r="X18" s="1">
        <v>1339</v>
      </c>
      <c r="Y18" s="1">
        <v>630</v>
      </c>
      <c r="Z18" s="1">
        <v>12182</v>
      </c>
      <c r="AA18" s="1">
        <v>6863</v>
      </c>
      <c r="AB18" s="1">
        <v>472</v>
      </c>
      <c r="AC18" s="1">
        <v>946</v>
      </c>
      <c r="AD18" s="1">
        <v>1255</v>
      </c>
      <c r="AE18" s="1">
        <v>591</v>
      </c>
      <c r="AF18" s="1">
        <v>12416</v>
      </c>
      <c r="AG18" s="1">
        <v>3301</v>
      </c>
    </row>
    <row r="19" spans="2:33">
      <c r="B19">
        <v>14</v>
      </c>
      <c r="C19" t="s">
        <v>13</v>
      </c>
      <c r="D19" s="4">
        <v>105</v>
      </c>
      <c r="E19" s="4">
        <v>112</v>
      </c>
      <c r="F19" s="4">
        <v>349</v>
      </c>
      <c r="G19" s="4">
        <v>175</v>
      </c>
      <c r="H19" s="4">
        <v>1576</v>
      </c>
      <c r="I19" s="4">
        <v>1195</v>
      </c>
      <c r="J19" s="4">
        <v>205</v>
      </c>
      <c r="K19" s="4">
        <v>16</v>
      </c>
      <c r="L19" s="4">
        <v>350</v>
      </c>
      <c r="M19" s="4">
        <v>175</v>
      </c>
      <c r="N19" s="4">
        <v>1576</v>
      </c>
      <c r="O19" s="4">
        <v>1195</v>
      </c>
      <c r="P19" s="1">
        <v>205</v>
      </c>
      <c r="Q19" s="1">
        <v>17</v>
      </c>
      <c r="R19" s="1">
        <v>350</v>
      </c>
      <c r="S19" s="1">
        <v>175</v>
      </c>
      <c r="T19" s="1">
        <v>1437</v>
      </c>
      <c r="U19" s="1">
        <v>1089</v>
      </c>
      <c r="V19" s="1">
        <v>228</v>
      </c>
      <c r="W19" s="1">
        <v>19</v>
      </c>
      <c r="X19" s="1">
        <v>350</v>
      </c>
      <c r="Y19" s="1">
        <v>175</v>
      </c>
      <c r="Z19" s="1">
        <v>1438</v>
      </c>
      <c r="AA19" s="1">
        <v>1089</v>
      </c>
      <c r="AB19" s="1">
        <v>228</v>
      </c>
      <c r="AC19" s="1">
        <v>19</v>
      </c>
      <c r="AD19" s="1">
        <v>314</v>
      </c>
      <c r="AE19" s="1">
        <v>157</v>
      </c>
      <c r="AF19" s="1">
        <v>1401</v>
      </c>
      <c r="AG19" s="1">
        <v>789</v>
      </c>
    </row>
    <row r="20" spans="2:33">
      <c r="B20">
        <v>15</v>
      </c>
      <c r="C20" t="s">
        <v>14</v>
      </c>
      <c r="D20" s="4">
        <v>951</v>
      </c>
      <c r="E20" s="4">
        <v>895</v>
      </c>
      <c r="F20" s="4">
        <v>1014</v>
      </c>
      <c r="G20" s="4">
        <v>507</v>
      </c>
      <c r="H20" s="4">
        <v>22644</v>
      </c>
      <c r="I20" s="4">
        <v>9325</v>
      </c>
      <c r="J20" s="4">
        <v>629</v>
      </c>
      <c r="K20" s="4">
        <v>1229</v>
      </c>
      <c r="L20" s="4">
        <v>1014</v>
      </c>
      <c r="M20" s="4">
        <v>507</v>
      </c>
      <c r="N20" s="4">
        <v>20967</v>
      </c>
      <c r="O20" s="4">
        <v>8635</v>
      </c>
      <c r="P20" s="1">
        <v>630</v>
      </c>
      <c r="Q20" s="1">
        <v>1230</v>
      </c>
      <c r="R20" s="1">
        <v>1045</v>
      </c>
      <c r="S20" s="1">
        <v>491</v>
      </c>
      <c r="T20" s="1">
        <v>20990</v>
      </c>
      <c r="U20" s="1">
        <v>8645</v>
      </c>
      <c r="V20" s="1">
        <v>734</v>
      </c>
      <c r="W20" s="1">
        <v>1433</v>
      </c>
      <c r="X20" s="1">
        <v>920</v>
      </c>
      <c r="Y20" s="1">
        <v>432</v>
      </c>
      <c r="Z20" s="1">
        <v>20695</v>
      </c>
      <c r="AA20" s="1">
        <v>8523</v>
      </c>
      <c r="AB20" s="1">
        <v>734</v>
      </c>
      <c r="AC20" s="1">
        <v>1433</v>
      </c>
      <c r="AD20" s="1">
        <v>742</v>
      </c>
      <c r="AE20" s="1">
        <v>349</v>
      </c>
      <c r="AF20" s="1">
        <v>16269</v>
      </c>
      <c r="AG20" s="1">
        <v>12321</v>
      </c>
    </row>
    <row r="21" spans="2:33">
      <c r="B21">
        <v>16</v>
      </c>
      <c r="C21" t="s">
        <v>15</v>
      </c>
      <c r="D21" s="4">
        <v>153</v>
      </c>
      <c r="E21" s="4">
        <v>271</v>
      </c>
      <c r="F21" s="4">
        <v>452</v>
      </c>
      <c r="G21" s="4">
        <v>225</v>
      </c>
      <c r="H21" s="4">
        <v>2676</v>
      </c>
      <c r="I21" s="4">
        <v>712</v>
      </c>
      <c r="J21" s="4">
        <v>183</v>
      </c>
      <c r="K21" s="4">
        <v>264</v>
      </c>
      <c r="L21" s="4">
        <v>452</v>
      </c>
      <c r="M21" s="4">
        <v>225</v>
      </c>
      <c r="N21" s="4">
        <v>2702</v>
      </c>
      <c r="O21" s="4">
        <v>719</v>
      </c>
      <c r="P21" s="1">
        <v>183</v>
      </c>
      <c r="Q21" s="1">
        <v>264</v>
      </c>
      <c r="R21" s="1">
        <v>466</v>
      </c>
      <c r="S21" s="1">
        <v>218</v>
      </c>
      <c r="T21" s="1">
        <v>2880</v>
      </c>
      <c r="U21" s="1">
        <v>766</v>
      </c>
      <c r="V21" s="1">
        <v>217</v>
      </c>
      <c r="W21" s="1">
        <v>313</v>
      </c>
      <c r="X21" s="1">
        <v>447</v>
      </c>
      <c r="Y21" s="1">
        <v>209</v>
      </c>
      <c r="Z21" s="1">
        <v>2885</v>
      </c>
      <c r="AA21" s="1">
        <v>767</v>
      </c>
      <c r="AB21" s="1">
        <v>217</v>
      </c>
      <c r="AC21" s="1">
        <v>313</v>
      </c>
      <c r="AD21" s="1">
        <v>384</v>
      </c>
      <c r="AE21" s="1">
        <v>179</v>
      </c>
      <c r="AF21" s="1">
        <v>3090</v>
      </c>
      <c r="AG21" s="1">
        <v>1273</v>
      </c>
    </row>
    <row r="22" spans="2:33">
      <c r="B22">
        <v>17</v>
      </c>
      <c r="C22" t="s">
        <v>16</v>
      </c>
      <c r="D22" s="4">
        <v>488</v>
      </c>
      <c r="E22" s="4">
        <v>46</v>
      </c>
      <c r="F22" s="4">
        <v>447</v>
      </c>
      <c r="G22" s="4">
        <v>223</v>
      </c>
      <c r="H22" s="4">
        <v>2171</v>
      </c>
      <c r="I22" s="4">
        <v>1836</v>
      </c>
      <c r="J22" s="4">
        <v>449</v>
      </c>
      <c r="K22" s="4">
        <v>85</v>
      </c>
      <c r="L22" s="4">
        <v>447</v>
      </c>
      <c r="M22" s="4">
        <v>223</v>
      </c>
      <c r="N22" s="4">
        <v>2197</v>
      </c>
      <c r="O22" s="4">
        <v>1858</v>
      </c>
      <c r="P22" s="1">
        <v>450</v>
      </c>
      <c r="Q22" s="1">
        <v>85</v>
      </c>
      <c r="R22" s="1">
        <v>459</v>
      </c>
      <c r="S22" s="1">
        <v>216</v>
      </c>
      <c r="T22" s="1">
        <v>2231</v>
      </c>
      <c r="U22" s="1">
        <v>1887</v>
      </c>
      <c r="V22" s="1">
        <v>529</v>
      </c>
      <c r="W22" s="1">
        <v>100</v>
      </c>
      <c r="X22" s="1">
        <v>447</v>
      </c>
      <c r="Y22" s="1">
        <v>211</v>
      </c>
      <c r="Z22" s="1">
        <v>2259</v>
      </c>
      <c r="AA22" s="1">
        <v>1911</v>
      </c>
      <c r="AB22" s="1">
        <v>529</v>
      </c>
      <c r="AC22" s="1">
        <v>100</v>
      </c>
      <c r="AD22" s="1">
        <v>386</v>
      </c>
      <c r="AE22" s="1">
        <v>182</v>
      </c>
      <c r="AF22" s="1">
        <v>2311</v>
      </c>
      <c r="AG22" s="1">
        <v>1955</v>
      </c>
    </row>
    <row r="23" spans="2:33">
      <c r="B23">
        <v>18</v>
      </c>
      <c r="C23" t="s">
        <v>17</v>
      </c>
      <c r="D23" s="4">
        <v>362</v>
      </c>
      <c r="E23" s="4">
        <v>233</v>
      </c>
      <c r="F23" s="4">
        <v>933</v>
      </c>
      <c r="G23" s="4">
        <v>467</v>
      </c>
      <c r="H23" s="4">
        <v>1785</v>
      </c>
      <c r="I23" s="4">
        <v>1117</v>
      </c>
      <c r="J23" s="4">
        <v>477</v>
      </c>
      <c r="K23" s="4">
        <v>147</v>
      </c>
      <c r="L23" s="4">
        <v>933</v>
      </c>
      <c r="M23" s="4">
        <v>467</v>
      </c>
      <c r="N23" s="4">
        <v>1778</v>
      </c>
      <c r="O23" s="4">
        <v>1113</v>
      </c>
      <c r="P23" s="1">
        <v>478</v>
      </c>
      <c r="Q23" s="1">
        <v>148</v>
      </c>
      <c r="R23" s="1">
        <v>960</v>
      </c>
      <c r="S23" s="1">
        <v>453</v>
      </c>
      <c r="T23" s="1">
        <v>1783</v>
      </c>
      <c r="U23" s="1">
        <v>1116</v>
      </c>
      <c r="V23" s="1">
        <v>707</v>
      </c>
      <c r="W23" s="1">
        <v>219</v>
      </c>
      <c r="X23" s="1">
        <v>923</v>
      </c>
      <c r="Y23" s="1">
        <v>436</v>
      </c>
      <c r="Z23" s="1">
        <v>1793</v>
      </c>
      <c r="AA23" s="1">
        <v>1122</v>
      </c>
      <c r="AB23" s="1">
        <v>707</v>
      </c>
      <c r="AC23" s="1">
        <v>219</v>
      </c>
      <c r="AD23" s="1">
        <v>773</v>
      </c>
      <c r="AE23" s="1">
        <v>365</v>
      </c>
      <c r="AF23" s="1">
        <v>1828</v>
      </c>
      <c r="AG23" s="1">
        <v>1144</v>
      </c>
    </row>
    <row r="24" spans="2:33">
      <c r="B24">
        <v>19</v>
      </c>
      <c r="C24" t="s">
        <v>18</v>
      </c>
      <c r="D24" s="4">
        <v>563</v>
      </c>
      <c r="E24" s="4">
        <v>767</v>
      </c>
      <c r="F24" s="4">
        <v>881</v>
      </c>
      <c r="G24" s="4">
        <v>438</v>
      </c>
      <c r="H24" s="4">
        <v>5855</v>
      </c>
      <c r="I24" s="4">
        <v>3770</v>
      </c>
      <c r="J24" s="4">
        <v>896</v>
      </c>
      <c r="K24" s="4">
        <v>455</v>
      </c>
      <c r="L24" s="4">
        <v>882</v>
      </c>
      <c r="M24" s="4">
        <v>438</v>
      </c>
      <c r="N24" s="4">
        <v>6142</v>
      </c>
      <c r="O24" s="4">
        <v>3955</v>
      </c>
      <c r="P24" s="1">
        <v>897</v>
      </c>
      <c r="Q24" s="1">
        <v>454</v>
      </c>
      <c r="R24" s="1">
        <v>882</v>
      </c>
      <c r="S24" s="1">
        <v>438</v>
      </c>
      <c r="T24" s="1">
        <v>6230</v>
      </c>
      <c r="U24" s="1">
        <v>4011</v>
      </c>
      <c r="V24" s="1">
        <v>1184</v>
      </c>
      <c r="W24" s="1">
        <v>600</v>
      </c>
      <c r="X24" s="1">
        <v>882</v>
      </c>
      <c r="Y24" s="1">
        <v>438</v>
      </c>
      <c r="Z24" s="1">
        <v>6323</v>
      </c>
      <c r="AA24" s="1">
        <v>4071</v>
      </c>
      <c r="AB24" s="1">
        <v>1185</v>
      </c>
      <c r="AC24" s="1">
        <v>600</v>
      </c>
      <c r="AD24" s="1">
        <v>882</v>
      </c>
      <c r="AE24" s="1">
        <v>438</v>
      </c>
      <c r="AF24" s="1">
        <v>6515</v>
      </c>
      <c r="AG24" s="1">
        <v>4194</v>
      </c>
    </row>
    <row r="25" spans="2:33">
      <c r="B25">
        <v>20</v>
      </c>
      <c r="C25" t="s">
        <v>19</v>
      </c>
      <c r="D25" s="4">
        <v>1481</v>
      </c>
      <c r="E25" s="4">
        <v>112</v>
      </c>
      <c r="F25" s="4">
        <v>839</v>
      </c>
      <c r="G25" s="4">
        <v>419</v>
      </c>
      <c r="H25" s="4">
        <v>3445</v>
      </c>
      <c r="I25" s="4">
        <v>2689</v>
      </c>
      <c r="J25" s="4">
        <v>1420</v>
      </c>
      <c r="K25" s="4">
        <v>114</v>
      </c>
      <c r="L25" s="4">
        <v>839</v>
      </c>
      <c r="M25" s="4">
        <v>419</v>
      </c>
      <c r="N25" s="4">
        <v>3494</v>
      </c>
      <c r="O25" s="4">
        <v>2727</v>
      </c>
      <c r="P25" s="1">
        <v>1420</v>
      </c>
      <c r="Q25" s="1">
        <v>113</v>
      </c>
      <c r="R25" s="1">
        <v>864</v>
      </c>
      <c r="S25" s="1">
        <v>406</v>
      </c>
      <c r="T25" s="1">
        <v>3628</v>
      </c>
      <c r="U25" s="1">
        <v>2831</v>
      </c>
      <c r="V25" s="1">
        <v>1806</v>
      </c>
      <c r="W25" s="1">
        <v>144</v>
      </c>
      <c r="X25" s="1">
        <v>815</v>
      </c>
      <c r="Y25" s="1">
        <v>383</v>
      </c>
      <c r="Z25" s="1">
        <v>3648</v>
      </c>
      <c r="AA25" s="1">
        <v>2846</v>
      </c>
      <c r="AB25" s="1">
        <v>1806</v>
      </c>
      <c r="AC25" s="1">
        <v>144</v>
      </c>
      <c r="AD25" s="1">
        <v>815</v>
      </c>
      <c r="AE25" s="1">
        <v>382</v>
      </c>
      <c r="AF25" s="1">
        <v>3642</v>
      </c>
      <c r="AG25" s="1">
        <v>2841</v>
      </c>
    </row>
    <row r="26" spans="2:33">
      <c r="B26">
        <v>21</v>
      </c>
      <c r="C26" t="s">
        <v>20</v>
      </c>
      <c r="D26" s="4">
        <v>795</v>
      </c>
      <c r="E26" s="4">
        <v>662</v>
      </c>
      <c r="F26" s="4">
        <v>865</v>
      </c>
      <c r="G26" s="4">
        <v>431</v>
      </c>
      <c r="H26" s="4">
        <v>2655</v>
      </c>
      <c r="I26" s="4">
        <v>2851</v>
      </c>
      <c r="J26" s="4">
        <v>1113</v>
      </c>
      <c r="K26" s="4">
        <v>399</v>
      </c>
      <c r="L26" s="4">
        <v>865</v>
      </c>
      <c r="M26" s="4">
        <v>431</v>
      </c>
      <c r="N26" s="4">
        <v>3017</v>
      </c>
      <c r="O26" s="4">
        <v>3240</v>
      </c>
      <c r="P26" s="1">
        <v>1113</v>
      </c>
      <c r="Q26" s="1">
        <v>400</v>
      </c>
      <c r="R26" s="1">
        <v>891</v>
      </c>
      <c r="S26" s="1">
        <v>417</v>
      </c>
      <c r="T26" s="1">
        <v>3037</v>
      </c>
      <c r="U26" s="1">
        <v>3261</v>
      </c>
      <c r="V26" s="1">
        <v>1299</v>
      </c>
      <c r="W26" s="1">
        <v>467</v>
      </c>
      <c r="X26" s="1">
        <v>574</v>
      </c>
      <c r="Y26" s="1">
        <v>269</v>
      </c>
      <c r="Z26" s="1">
        <v>3068</v>
      </c>
      <c r="AA26" s="1">
        <v>3295</v>
      </c>
      <c r="AB26" s="1">
        <v>1299</v>
      </c>
      <c r="AC26" s="1">
        <v>467</v>
      </c>
      <c r="AD26" s="1">
        <v>574</v>
      </c>
      <c r="AE26" s="1">
        <v>269</v>
      </c>
      <c r="AF26" s="1">
        <v>3075</v>
      </c>
      <c r="AG26" s="1">
        <v>3303</v>
      </c>
    </row>
    <row r="27" spans="2:33">
      <c r="B27">
        <v>22</v>
      </c>
      <c r="C27" t="s">
        <v>21</v>
      </c>
      <c r="D27" s="4">
        <v>700</v>
      </c>
      <c r="E27" s="4">
        <v>142</v>
      </c>
      <c r="F27" s="4">
        <v>411</v>
      </c>
      <c r="G27" s="4">
        <v>205</v>
      </c>
      <c r="H27" s="4">
        <v>3874</v>
      </c>
      <c r="I27" s="4">
        <v>2251</v>
      </c>
      <c r="J27" s="4">
        <v>791</v>
      </c>
      <c r="K27" s="4">
        <v>63</v>
      </c>
      <c r="L27" s="4">
        <v>411</v>
      </c>
      <c r="M27" s="4">
        <v>205</v>
      </c>
      <c r="N27" s="4">
        <v>3957</v>
      </c>
      <c r="O27" s="4">
        <v>2300</v>
      </c>
      <c r="P27" s="1">
        <v>791</v>
      </c>
      <c r="Q27" s="1">
        <v>63</v>
      </c>
      <c r="R27" s="1">
        <v>424</v>
      </c>
      <c r="S27" s="1">
        <v>198</v>
      </c>
      <c r="T27" s="1">
        <v>4011</v>
      </c>
      <c r="U27" s="1">
        <v>2331</v>
      </c>
      <c r="V27" s="1">
        <v>1100</v>
      </c>
      <c r="W27" s="1">
        <v>87</v>
      </c>
      <c r="X27" s="1">
        <v>445</v>
      </c>
      <c r="Y27" s="1">
        <v>208</v>
      </c>
      <c r="Z27" s="1">
        <v>4193</v>
      </c>
      <c r="AA27" s="1">
        <v>2436</v>
      </c>
      <c r="AB27" s="1">
        <v>1100</v>
      </c>
      <c r="AC27" s="1">
        <v>88</v>
      </c>
      <c r="AD27" s="1">
        <v>445</v>
      </c>
      <c r="AE27" s="1">
        <v>208</v>
      </c>
      <c r="AF27" s="1">
        <v>4308</v>
      </c>
      <c r="AG27" s="1">
        <v>2503</v>
      </c>
    </row>
    <row r="28" spans="2:33">
      <c r="B28">
        <v>23</v>
      </c>
      <c r="C28" t="s">
        <v>22</v>
      </c>
      <c r="D28" s="4">
        <v>1497</v>
      </c>
      <c r="E28" s="4">
        <v>316</v>
      </c>
      <c r="F28" s="4">
        <v>787</v>
      </c>
      <c r="G28" s="4">
        <v>393</v>
      </c>
      <c r="H28" s="4">
        <v>4203</v>
      </c>
      <c r="I28" s="4">
        <v>3312</v>
      </c>
      <c r="J28" s="4">
        <v>1214</v>
      </c>
      <c r="K28" s="4">
        <v>624</v>
      </c>
      <c r="L28" s="4">
        <v>787</v>
      </c>
      <c r="M28" s="4">
        <v>393</v>
      </c>
      <c r="N28" s="4">
        <v>4350</v>
      </c>
      <c r="O28" s="4">
        <v>3427</v>
      </c>
      <c r="P28" s="1">
        <v>1214</v>
      </c>
      <c r="Q28" s="1">
        <v>624</v>
      </c>
      <c r="R28" s="1">
        <v>810</v>
      </c>
      <c r="S28" s="1">
        <v>382</v>
      </c>
      <c r="T28" s="1">
        <v>4542</v>
      </c>
      <c r="U28" s="1">
        <v>3578</v>
      </c>
      <c r="V28" s="1">
        <v>981</v>
      </c>
      <c r="W28" s="1">
        <v>504</v>
      </c>
      <c r="X28" s="1">
        <v>855</v>
      </c>
      <c r="Y28" s="1">
        <v>403</v>
      </c>
      <c r="Z28" s="1">
        <v>4635</v>
      </c>
      <c r="AA28" s="1">
        <v>3652</v>
      </c>
      <c r="AB28" s="1">
        <v>981</v>
      </c>
      <c r="AC28" s="1">
        <v>504</v>
      </c>
      <c r="AD28" s="1">
        <v>855</v>
      </c>
      <c r="AE28" s="1">
        <v>403</v>
      </c>
      <c r="AF28" s="1">
        <v>3452</v>
      </c>
      <c r="AG28" s="1">
        <v>2720</v>
      </c>
    </row>
    <row r="29" spans="2:33">
      <c r="B29">
        <v>24</v>
      </c>
      <c r="C29" t="s">
        <v>23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>
        <v>336</v>
      </c>
      <c r="AC29" s="1">
        <v>172</v>
      </c>
      <c r="AD29" s="1">
        <v>469</v>
      </c>
      <c r="AE29" s="1">
        <v>221</v>
      </c>
      <c r="AF29" s="1">
        <v>1208</v>
      </c>
      <c r="AG29" s="1">
        <v>692</v>
      </c>
    </row>
    <row r="30" spans="2:33">
      <c r="B30">
        <v>25</v>
      </c>
      <c r="C30" t="s">
        <v>24</v>
      </c>
      <c r="D30" s="4">
        <v>608</v>
      </c>
      <c r="E30" s="4">
        <v>564</v>
      </c>
      <c r="F30" s="4">
        <v>476</v>
      </c>
      <c r="G30" s="4">
        <v>239</v>
      </c>
      <c r="H30" s="4">
        <v>1991</v>
      </c>
      <c r="I30" s="4">
        <v>1141</v>
      </c>
      <c r="J30" s="4">
        <v>553</v>
      </c>
      <c r="K30" s="4">
        <v>648</v>
      </c>
      <c r="L30" s="4">
        <v>476</v>
      </c>
      <c r="M30" s="4">
        <v>239</v>
      </c>
      <c r="N30" s="4">
        <v>2045</v>
      </c>
      <c r="O30" s="4">
        <v>1172</v>
      </c>
      <c r="P30" s="1">
        <v>553</v>
      </c>
      <c r="Q30" s="1">
        <v>649</v>
      </c>
      <c r="R30" s="1">
        <v>476</v>
      </c>
      <c r="S30" s="1">
        <v>239</v>
      </c>
      <c r="T30" s="1">
        <v>2195</v>
      </c>
      <c r="U30" s="1">
        <v>1258</v>
      </c>
      <c r="V30" s="1">
        <v>697</v>
      </c>
      <c r="W30" s="1">
        <v>819</v>
      </c>
      <c r="X30" s="1">
        <v>475</v>
      </c>
      <c r="Y30" s="1">
        <v>239</v>
      </c>
      <c r="Z30" s="1">
        <v>2196</v>
      </c>
      <c r="AA30" s="1">
        <v>1258</v>
      </c>
      <c r="AB30" s="1">
        <v>698</v>
      </c>
      <c r="AC30" s="1">
        <v>818</v>
      </c>
      <c r="AD30" s="1">
        <v>496</v>
      </c>
      <c r="AE30" s="1">
        <v>249</v>
      </c>
      <c r="AF30" s="1">
        <v>3411</v>
      </c>
      <c r="AG30" s="1">
        <v>609</v>
      </c>
    </row>
    <row r="31" spans="2:33">
      <c r="B31">
        <v>26</v>
      </c>
      <c r="C31" t="s">
        <v>25</v>
      </c>
      <c r="D31" s="4">
        <v>1300</v>
      </c>
      <c r="E31" s="4">
        <v>652</v>
      </c>
      <c r="F31" s="4">
        <v>1031</v>
      </c>
      <c r="G31" s="4">
        <v>516</v>
      </c>
      <c r="H31" s="4">
        <v>3781</v>
      </c>
      <c r="I31" s="4">
        <v>2587</v>
      </c>
      <c r="J31" s="4">
        <v>806</v>
      </c>
      <c r="K31" s="4">
        <v>1036</v>
      </c>
      <c r="L31" s="4">
        <v>1031</v>
      </c>
      <c r="M31" s="4">
        <v>516</v>
      </c>
      <c r="N31" s="4">
        <v>3781</v>
      </c>
      <c r="O31" s="4">
        <v>2587</v>
      </c>
      <c r="P31" s="1">
        <v>807</v>
      </c>
      <c r="Q31" s="1">
        <v>1037</v>
      </c>
      <c r="R31" s="1">
        <v>1061</v>
      </c>
      <c r="S31" s="1">
        <v>500</v>
      </c>
      <c r="T31" s="1">
        <v>3888</v>
      </c>
      <c r="U31" s="1">
        <v>2661</v>
      </c>
      <c r="V31" s="1">
        <v>878</v>
      </c>
      <c r="W31" s="1">
        <v>1128</v>
      </c>
      <c r="X31" s="1">
        <v>843</v>
      </c>
      <c r="Y31" s="1">
        <v>398</v>
      </c>
      <c r="Z31" s="1">
        <v>3750</v>
      </c>
      <c r="AA31" s="1">
        <v>2566</v>
      </c>
      <c r="AB31" s="1">
        <v>878</v>
      </c>
      <c r="AC31" s="1">
        <v>1128</v>
      </c>
      <c r="AD31" s="1">
        <v>843</v>
      </c>
      <c r="AE31" s="1">
        <v>398</v>
      </c>
      <c r="AF31" s="1">
        <v>3267</v>
      </c>
      <c r="AG31" s="1">
        <v>2235</v>
      </c>
    </row>
    <row r="32" spans="2:33">
      <c r="B32">
        <v>27</v>
      </c>
      <c r="C32" t="s">
        <v>26</v>
      </c>
      <c r="D32" s="4">
        <v>1002</v>
      </c>
      <c r="E32" s="4">
        <v>589</v>
      </c>
      <c r="F32" s="4">
        <v>638</v>
      </c>
      <c r="G32" s="4">
        <v>320</v>
      </c>
      <c r="H32" s="4">
        <v>14323</v>
      </c>
      <c r="I32" s="4">
        <v>4304</v>
      </c>
      <c r="J32" s="4">
        <v>1314</v>
      </c>
      <c r="K32" s="4">
        <v>352</v>
      </c>
      <c r="L32" s="4">
        <v>638</v>
      </c>
      <c r="M32" s="4">
        <v>320</v>
      </c>
      <c r="N32" s="4">
        <v>14432</v>
      </c>
      <c r="O32" s="4">
        <v>4337</v>
      </c>
      <c r="P32" s="1">
        <v>1314</v>
      </c>
      <c r="Q32" s="1">
        <v>352</v>
      </c>
      <c r="R32" s="1">
        <v>656</v>
      </c>
      <c r="S32" s="1">
        <v>311</v>
      </c>
      <c r="T32" s="1">
        <v>14389</v>
      </c>
      <c r="U32" s="1">
        <v>4324</v>
      </c>
      <c r="V32" s="1">
        <v>1331</v>
      </c>
      <c r="W32" s="1">
        <v>357</v>
      </c>
      <c r="X32" s="1">
        <v>598</v>
      </c>
      <c r="Y32" s="1">
        <v>283</v>
      </c>
      <c r="Z32" s="1">
        <v>14395</v>
      </c>
      <c r="AA32" s="1">
        <v>4326</v>
      </c>
      <c r="AB32" s="1">
        <v>1332</v>
      </c>
      <c r="AC32" s="1">
        <v>357</v>
      </c>
      <c r="AD32" s="1">
        <v>781</v>
      </c>
      <c r="AE32" s="1">
        <v>370</v>
      </c>
      <c r="AF32" s="1">
        <v>14516</v>
      </c>
      <c r="AG32" s="1">
        <v>4362</v>
      </c>
    </row>
    <row r="33" spans="2:33">
      <c r="B33">
        <v>28</v>
      </c>
      <c r="C33" t="s">
        <v>27</v>
      </c>
      <c r="D33" s="4">
        <v>630</v>
      </c>
      <c r="E33" s="4">
        <v>372</v>
      </c>
      <c r="F33" s="4">
        <v>603</v>
      </c>
      <c r="G33" s="4">
        <v>301</v>
      </c>
      <c r="H33" s="4">
        <v>3560</v>
      </c>
      <c r="I33" s="4">
        <v>1777</v>
      </c>
      <c r="J33" s="4">
        <v>699</v>
      </c>
      <c r="K33" s="4">
        <v>357</v>
      </c>
      <c r="L33" s="4">
        <v>224</v>
      </c>
      <c r="M33" s="4">
        <v>112</v>
      </c>
      <c r="N33" s="4">
        <v>3626</v>
      </c>
      <c r="O33" s="4">
        <v>1810</v>
      </c>
      <c r="P33" s="1">
        <v>700</v>
      </c>
      <c r="Q33" s="1">
        <v>358</v>
      </c>
      <c r="R33" s="1">
        <v>621</v>
      </c>
      <c r="S33" s="1">
        <v>293</v>
      </c>
      <c r="T33" s="1">
        <v>3651</v>
      </c>
      <c r="U33" s="1">
        <v>1822</v>
      </c>
      <c r="V33" s="1">
        <v>750</v>
      </c>
      <c r="W33" s="1">
        <v>384</v>
      </c>
      <c r="X33" s="1">
        <v>474</v>
      </c>
      <c r="Y33" s="1">
        <v>223</v>
      </c>
      <c r="Z33" s="1">
        <v>3115</v>
      </c>
      <c r="AA33" s="1">
        <v>1554</v>
      </c>
      <c r="AB33" s="1">
        <v>751</v>
      </c>
      <c r="AC33" s="1">
        <v>384</v>
      </c>
      <c r="AD33" s="1">
        <v>528</v>
      </c>
      <c r="AE33" s="1">
        <v>248</v>
      </c>
      <c r="AF33" s="1">
        <v>3331</v>
      </c>
      <c r="AG33" s="1">
        <v>1573</v>
      </c>
    </row>
    <row r="34" spans="2:33">
      <c r="B34">
        <v>29</v>
      </c>
      <c r="C34" t="s">
        <v>28</v>
      </c>
      <c r="D34" s="4">
        <v>427</v>
      </c>
      <c r="E34" s="4">
        <v>170</v>
      </c>
      <c r="F34" s="4">
        <v>206</v>
      </c>
      <c r="G34" s="4">
        <v>104</v>
      </c>
      <c r="H34" s="4">
        <v>1787</v>
      </c>
      <c r="I34" s="4">
        <v>319</v>
      </c>
      <c r="J34" s="4">
        <v>487</v>
      </c>
      <c r="K34" s="4">
        <v>111</v>
      </c>
      <c r="L34" s="4">
        <v>206</v>
      </c>
      <c r="M34" s="4">
        <v>104</v>
      </c>
      <c r="N34" s="4">
        <v>1834</v>
      </c>
      <c r="O34" s="4">
        <v>327</v>
      </c>
      <c r="P34" s="1">
        <v>488</v>
      </c>
      <c r="Q34" s="1">
        <v>110</v>
      </c>
      <c r="R34" s="1">
        <v>214</v>
      </c>
      <c r="S34" s="1">
        <v>100</v>
      </c>
      <c r="T34" s="1">
        <v>1894</v>
      </c>
      <c r="U34" s="1">
        <v>338</v>
      </c>
      <c r="V34" s="1">
        <v>602</v>
      </c>
      <c r="W34" s="1">
        <v>136</v>
      </c>
      <c r="X34" s="1">
        <v>227</v>
      </c>
      <c r="Y34" s="1">
        <v>106</v>
      </c>
      <c r="Z34" s="1">
        <v>2028</v>
      </c>
      <c r="AA34" s="1">
        <v>362</v>
      </c>
      <c r="AB34" s="1">
        <v>602</v>
      </c>
      <c r="AC34" s="1">
        <v>136</v>
      </c>
      <c r="AD34" s="1">
        <v>227</v>
      </c>
      <c r="AE34" s="1">
        <v>106</v>
      </c>
      <c r="AF34" s="1">
        <v>1839</v>
      </c>
      <c r="AG34" s="1">
        <v>918</v>
      </c>
    </row>
    <row r="35" spans="2:33">
      <c r="B35">
        <v>30</v>
      </c>
      <c r="C35" t="s">
        <v>29</v>
      </c>
      <c r="D35" s="4">
        <v>443</v>
      </c>
      <c r="E35" s="4">
        <v>107</v>
      </c>
      <c r="F35" s="4">
        <v>224</v>
      </c>
      <c r="G35" s="4">
        <v>112</v>
      </c>
      <c r="H35" s="4">
        <v>2169</v>
      </c>
      <c r="I35" s="4">
        <v>1024</v>
      </c>
      <c r="J35" s="4">
        <v>443</v>
      </c>
      <c r="K35" s="4">
        <v>112</v>
      </c>
      <c r="L35" s="4">
        <v>224</v>
      </c>
      <c r="M35" s="4">
        <v>112</v>
      </c>
      <c r="N35" s="4">
        <v>2205</v>
      </c>
      <c r="O35" s="4">
        <v>1041</v>
      </c>
      <c r="P35" s="1">
        <v>443</v>
      </c>
      <c r="Q35" s="1">
        <v>112</v>
      </c>
      <c r="R35" s="1">
        <v>224</v>
      </c>
      <c r="S35" s="1">
        <v>112</v>
      </c>
      <c r="T35" s="1">
        <v>2251</v>
      </c>
      <c r="U35" s="1">
        <v>1063</v>
      </c>
      <c r="V35" s="1">
        <v>591</v>
      </c>
      <c r="W35" s="1">
        <v>150</v>
      </c>
      <c r="X35" s="1">
        <v>367</v>
      </c>
      <c r="Y35" s="1">
        <v>183</v>
      </c>
      <c r="Z35" s="1">
        <v>2274</v>
      </c>
      <c r="AA35" s="1">
        <v>1074</v>
      </c>
      <c r="AB35" s="1">
        <v>591</v>
      </c>
      <c r="AC35" s="1">
        <v>150</v>
      </c>
      <c r="AD35" s="1">
        <v>95</v>
      </c>
      <c r="AE35" s="1">
        <v>47</v>
      </c>
      <c r="AF35" s="1">
        <v>2856</v>
      </c>
      <c r="AG35" s="1">
        <v>507</v>
      </c>
    </row>
    <row r="36" spans="2:33">
      <c r="B36">
        <v>31</v>
      </c>
      <c r="C36" t="s">
        <v>30</v>
      </c>
      <c r="D36" s="4">
        <v>612</v>
      </c>
      <c r="E36" s="4">
        <v>213</v>
      </c>
      <c r="F36" s="4">
        <v>816</v>
      </c>
      <c r="G36" s="4">
        <v>407</v>
      </c>
      <c r="H36" s="4">
        <v>2163</v>
      </c>
      <c r="I36" s="4">
        <v>384</v>
      </c>
      <c r="J36" s="4">
        <v>510</v>
      </c>
      <c r="K36" s="4">
        <v>421</v>
      </c>
      <c r="L36" s="4">
        <v>816</v>
      </c>
      <c r="M36" s="4">
        <v>407</v>
      </c>
      <c r="N36" s="4">
        <v>2379</v>
      </c>
      <c r="O36" s="4">
        <v>422</v>
      </c>
      <c r="P36" s="1">
        <v>510</v>
      </c>
      <c r="Q36" s="1">
        <v>420</v>
      </c>
      <c r="R36" s="1">
        <v>839</v>
      </c>
      <c r="S36" s="1">
        <v>395</v>
      </c>
      <c r="T36" s="1">
        <v>2438</v>
      </c>
      <c r="U36" s="1">
        <v>432</v>
      </c>
      <c r="V36" s="1">
        <v>847</v>
      </c>
      <c r="W36" s="1">
        <v>697</v>
      </c>
      <c r="X36" s="1">
        <v>675</v>
      </c>
      <c r="Y36" s="1">
        <v>318</v>
      </c>
      <c r="Z36" s="1">
        <v>2480</v>
      </c>
      <c r="AA36" s="1">
        <v>440</v>
      </c>
      <c r="AB36" s="1">
        <v>847</v>
      </c>
      <c r="AC36" s="1">
        <v>697</v>
      </c>
      <c r="AD36" s="1">
        <v>676</v>
      </c>
      <c r="AE36" s="1">
        <v>318</v>
      </c>
      <c r="AF36" s="1">
        <v>60</v>
      </c>
      <c r="AG36" s="1">
        <v>1054</v>
      </c>
    </row>
    <row r="37" spans="2:33">
      <c r="B37">
        <v>32</v>
      </c>
      <c r="C37" t="s">
        <v>31</v>
      </c>
      <c r="D37" s="4">
        <v>405</v>
      </c>
      <c r="E37" s="4">
        <v>81</v>
      </c>
      <c r="F37" s="4">
        <v>945</v>
      </c>
      <c r="G37" s="4">
        <v>474</v>
      </c>
      <c r="H37" s="4">
        <v>33</v>
      </c>
      <c r="I37" s="4">
        <v>594</v>
      </c>
      <c r="J37" s="4">
        <v>440</v>
      </c>
      <c r="K37" s="4">
        <v>65</v>
      </c>
      <c r="L37" s="4">
        <v>945</v>
      </c>
      <c r="M37" s="4">
        <v>474</v>
      </c>
      <c r="N37" s="4">
        <v>38</v>
      </c>
      <c r="O37" s="4">
        <v>674</v>
      </c>
      <c r="P37" s="1">
        <v>440</v>
      </c>
      <c r="Q37" s="1">
        <v>66</v>
      </c>
      <c r="R37" s="1">
        <v>945</v>
      </c>
      <c r="S37" s="1">
        <v>474</v>
      </c>
      <c r="T37" s="1">
        <v>43</v>
      </c>
      <c r="U37" s="1">
        <v>764</v>
      </c>
      <c r="V37" s="1">
        <v>1034</v>
      </c>
      <c r="W37" s="1">
        <v>155</v>
      </c>
      <c r="X37" s="1">
        <v>945</v>
      </c>
      <c r="Y37" s="1">
        <v>474</v>
      </c>
      <c r="Z37" s="1">
        <v>46</v>
      </c>
      <c r="AA37" s="1">
        <v>810</v>
      </c>
      <c r="AB37" s="1">
        <v>1034</v>
      </c>
      <c r="AC37" s="1">
        <v>155</v>
      </c>
      <c r="AD37" s="1">
        <v>646</v>
      </c>
      <c r="AE37" s="1">
        <v>324</v>
      </c>
      <c r="AF37" s="1">
        <v>1028</v>
      </c>
      <c r="AG37" s="1">
        <v>627</v>
      </c>
    </row>
    <row r="38" spans="2:33">
      <c r="B38">
        <v>33</v>
      </c>
      <c r="C38" t="s">
        <v>32</v>
      </c>
      <c r="D38" s="4">
        <v>403</v>
      </c>
      <c r="E38" s="4">
        <v>179</v>
      </c>
      <c r="F38" s="4">
        <v>662</v>
      </c>
      <c r="G38" s="4">
        <v>331</v>
      </c>
      <c r="H38" s="4">
        <v>2102</v>
      </c>
      <c r="I38" s="4">
        <v>1020</v>
      </c>
      <c r="J38" s="4">
        <v>433</v>
      </c>
      <c r="K38" s="4">
        <v>283</v>
      </c>
      <c r="L38" s="4">
        <v>663</v>
      </c>
      <c r="M38" s="4">
        <v>332</v>
      </c>
      <c r="N38" s="4">
        <v>2135</v>
      </c>
      <c r="O38" s="4">
        <v>1036</v>
      </c>
      <c r="P38" s="1">
        <v>433</v>
      </c>
      <c r="Q38" s="1">
        <v>283</v>
      </c>
      <c r="R38" s="1">
        <v>663</v>
      </c>
      <c r="S38" s="1">
        <v>332</v>
      </c>
      <c r="T38" s="1">
        <v>2156</v>
      </c>
      <c r="U38" s="1">
        <v>1047</v>
      </c>
      <c r="V38" s="1">
        <v>596</v>
      </c>
      <c r="W38" s="1">
        <v>390</v>
      </c>
      <c r="X38" s="1">
        <v>724</v>
      </c>
      <c r="Y38" s="1">
        <v>362</v>
      </c>
      <c r="Z38" s="1">
        <v>2192</v>
      </c>
      <c r="AA38" s="1">
        <v>1065</v>
      </c>
      <c r="AB38" s="1">
        <v>596</v>
      </c>
      <c r="AC38" s="1">
        <v>390</v>
      </c>
      <c r="AD38" s="1">
        <v>1174</v>
      </c>
      <c r="AE38" s="1">
        <v>587</v>
      </c>
      <c r="AF38" s="1">
        <v>2125</v>
      </c>
      <c r="AG38" s="1">
        <v>1032</v>
      </c>
    </row>
    <row r="39" spans="2:33">
      <c r="B39">
        <v>34</v>
      </c>
      <c r="C39" t="s">
        <v>33</v>
      </c>
      <c r="D39" s="4">
        <v>1435</v>
      </c>
      <c r="E39" s="4">
        <v>55</v>
      </c>
      <c r="F39" s="4">
        <v>949</v>
      </c>
      <c r="G39" s="4">
        <v>474</v>
      </c>
      <c r="H39" s="4">
        <v>2707</v>
      </c>
      <c r="I39" s="4">
        <v>1650</v>
      </c>
      <c r="J39" s="4">
        <v>1449</v>
      </c>
      <c r="K39" s="4">
        <v>327</v>
      </c>
      <c r="L39" s="4">
        <v>949</v>
      </c>
      <c r="M39" s="4">
        <v>474</v>
      </c>
      <c r="N39" s="4">
        <v>2751</v>
      </c>
      <c r="O39" s="4">
        <v>1677</v>
      </c>
      <c r="P39" s="1">
        <v>1450</v>
      </c>
      <c r="Q39" s="1">
        <v>328</v>
      </c>
      <c r="R39" s="1">
        <v>977</v>
      </c>
      <c r="S39" s="1">
        <v>460</v>
      </c>
      <c r="T39" s="1">
        <v>2845</v>
      </c>
      <c r="U39" s="1">
        <v>1735</v>
      </c>
      <c r="V39" s="1">
        <v>1811</v>
      </c>
      <c r="W39" s="1">
        <v>410</v>
      </c>
      <c r="X39" s="1">
        <v>782</v>
      </c>
      <c r="Y39" s="1">
        <v>368</v>
      </c>
      <c r="Z39" s="1">
        <v>2868</v>
      </c>
      <c r="AA39" s="1">
        <v>1749</v>
      </c>
      <c r="AB39" s="1">
        <v>1811</v>
      </c>
      <c r="AC39" s="1">
        <v>410</v>
      </c>
      <c r="AD39" s="1">
        <v>1543</v>
      </c>
      <c r="AE39" s="1">
        <v>726</v>
      </c>
      <c r="AF39" s="1">
        <v>5100</v>
      </c>
      <c r="AG39" s="1">
        <v>2822</v>
      </c>
    </row>
  </sheetData>
  <mergeCells count="17">
    <mergeCell ref="L4:M4"/>
    <mergeCell ref="N4:O4"/>
    <mergeCell ref="D3:I3"/>
    <mergeCell ref="J3:O3"/>
    <mergeCell ref="D4:E4"/>
    <mergeCell ref="F4:G4"/>
    <mergeCell ref="H4:I4"/>
    <mergeCell ref="J4:K4"/>
    <mergeCell ref="P3:U3"/>
    <mergeCell ref="AB3:AG3"/>
    <mergeCell ref="V3:AA3"/>
    <mergeCell ref="AB4:AC4"/>
    <mergeCell ref="AD4:AE4"/>
    <mergeCell ref="AF4:AG4"/>
    <mergeCell ref="P4:Q4"/>
    <mergeCell ref="R4:S4"/>
    <mergeCell ref="T4:U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H39"/>
  <sheetViews>
    <sheetView topLeftCell="B1" workbookViewId="0">
      <selection activeCell="D6" sqref="D6:H39"/>
    </sheetView>
  </sheetViews>
  <sheetFormatPr defaultRowHeight="15"/>
  <cols>
    <col min="1" max="1" width="19.42578125" bestFit="1" customWidth="1"/>
    <col min="3" max="3" width="29.140625" bestFit="1" customWidth="1"/>
    <col min="4" max="4" width="11" customWidth="1"/>
    <col min="5" max="5" width="12.85546875" customWidth="1"/>
  </cols>
  <sheetData>
    <row r="1" spans="2:8">
      <c r="C1" t="s">
        <v>45</v>
      </c>
    </row>
    <row r="2" spans="2:8">
      <c r="C2" t="s">
        <v>46</v>
      </c>
    </row>
    <row r="3" spans="2:8">
      <c r="D3" s="4">
        <v>2011</v>
      </c>
      <c r="E3" s="4">
        <v>2012</v>
      </c>
      <c r="F3" s="3">
        <v>2013</v>
      </c>
      <c r="G3" s="3">
        <v>2014</v>
      </c>
      <c r="H3" s="3">
        <v>2015</v>
      </c>
    </row>
    <row r="4" spans="2:8">
      <c r="D4" s="150" t="s">
        <v>39</v>
      </c>
      <c r="E4" s="150"/>
      <c r="F4" s="150"/>
      <c r="G4" s="150"/>
      <c r="H4" s="150"/>
    </row>
    <row r="5" spans="2:8">
      <c r="D5" s="4" t="s">
        <v>44</v>
      </c>
      <c r="E5" s="4" t="s">
        <v>44</v>
      </c>
      <c r="F5" s="3" t="s">
        <v>42</v>
      </c>
      <c r="G5" s="3" t="s">
        <v>42</v>
      </c>
      <c r="H5" s="3" t="s">
        <v>42</v>
      </c>
    </row>
    <row r="6" spans="2:8">
      <c r="B6">
        <v>1</v>
      </c>
      <c r="C6" t="s">
        <v>0</v>
      </c>
      <c r="D6" s="4">
        <v>754</v>
      </c>
      <c r="E6" s="4">
        <v>1315</v>
      </c>
      <c r="F6" s="1">
        <v>1316</v>
      </c>
      <c r="G6" s="1">
        <v>1534</v>
      </c>
      <c r="H6" s="1">
        <v>1534</v>
      </c>
    </row>
    <row r="7" spans="2:8">
      <c r="B7">
        <v>2</v>
      </c>
      <c r="C7" t="s">
        <v>1</v>
      </c>
      <c r="D7" s="4">
        <v>1379</v>
      </c>
      <c r="E7" s="4">
        <v>1240</v>
      </c>
      <c r="F7" s="1">
        <v>1240</v>
      </c>
      <c r="G7" s="1">
        <v>1450</v>
      </c>
      <c r="H7" s="1">
        <v>1451</v>
      </c>
    </row>
    <row r="8" spans="2:8">
      <c r="B8">
        <v>3</v>
      </c>
      <c r="C8" t="s">
        <v>2</v>
      </c>
      <c r="D8" s="4">
        <v>477</v>
      </c>
      <c r="E8" s="4">
        <v>558</v>
      </c>
      <c r="F8" s="1">
        <v>559</v>
      </c>
      <c r="G8" s="1">
        <v>668</v>
      </c>
      <c r="H8" s="1">
        <v>668</v>
      </c>
    </row>
    <row r="9" spans="2:8">
      <c r="B9">
        <v>4</v>
      </c>
      <c r="C9" t="s">
        <v>3</v>
      </c>
      <c r="D9" s="4">
        <v>598</v>
      </c>
      <c r="E9" s="4">
        <v>460</v>
      </c>
      <c r="F9" s="1">
        <v>460</v>
      </c>
      <c r="G9" s="1">
        <v>542</v>
      </c>
      <c r="H9" s="1">
        <v>543</v>
      </c>
    </row>
    <row r="10" spans="2:8">
      <c r="B10">
        <v>5</v>
      </c>
      <c r="C10" t="s">
        <v>4</v>
      </c>
      <c r="D10" s="4">
        <v>632</v>
      </c>
      <c r="E10" s="4">
        <v>477</v>
      </c>
      <c r="F10" s="1">
        <v>477</v>
      </c>
      <c r="G10" s="1">
        <v>672</v>
      </c>
      <c r="H10" s="1">
        <v>672</v>
      </c>
    </row>
    <row r="11" spans="2:8">
      <c r="B11">
        <v>6</v>
      </c>
      <c r="C11" t="s">
        <v>5</v>
      </c>
      <c r="D11" s="4">
        <v>648</v>
      </c>
      <c r="E11" s="4">
        <v>420</v>
      </c>
      <c r="F11" s="1">
        <v>420</v>
      </c>
      <c r="G11" s="1">
        <v>465</v>
      </c>
      <c r="H11" s="1">
        <v>466</v>
      </c>
    </row>
    <row r="12" spans="2:8">
      <c r="B12">
        <v>7</v>
      </c>
      <c r="C12" t="s">
        <v>6</v>
      </c>
      <c r="D12" s="4">
        <v>419</v>
      </c>
      <c r="E12" s="4">
        <v>546</v>
      </c>
      <c r="F12" s="1">
        <v>546</v>
      </c>
      <c r="G12" s="1">
        <v>552</v>
      </c>
      <c r="H12" s="1">
        <v>552</v>
      </c>
    </row>
    <row r="13" spans="2:8">
      <c r="B13">
        <v>8</v>
      </c>
      <c r="C13" t="s">
        <v>7</v>
      </c>
      <c r="D13" s="4">
        <v>616</v>
      </c>
      <c r="E13" s="4">
        <v>730</v>
      </c>
      <c r="F13" s="1">
        <v>730</v>
      </c>
      <c r="G13" s="1">
        <v>813</v>
      </c>
      <c r="H13" s="1">
        <v>813</v>
      </c>
    </row>
    <row r="14" spans="2:8">
      <c r="B14">
        <v>9</v>
      </c>
      <c r="C14" t="s">
        <v>8</v>
      </c>
      <c r="D14" s="4">
        <v>34</v>
      </c>
      <c r="E14" s="4">
        <v>493</v>
      </c>
      <c r="F14" s="1">
        <v>493</v>
      </c>
      <c r="G14" s="1">
        <v>580</v>
      </c>
      <c r="H14" s="1">
        <v>580</v>
      </c>
    </row>
    <row r="15" spans="2:8">
      <c r="B15">
        <v>10</v>
      </c>
      <c r="C15" t="s">
        <v>9</v>
      </c>
      <c r="D15" s="4">
        <v>216</v>
      </c>
      <c r="E15" s="4">
        <v>256</v>
      </c>
      <c r="F15" s="1">
        <v>257</v>
      </c>
      <c r="G15" s="1">
        <v>452</v>
      </c>
      <c r="H15" s="1">
        <v>452</v>
      </c>
    </row>
    <row r="16" spans="2:8">
      <c r="B16">
        <v>11</v>
      </c>
      <c r="C16" t="s">
        <v>10</v>
      </c>
      <c r="D16" s="4">
        <v>27</v>
      </c>
      <c r="E16" s="4">
        <v>50</v>
      </c>
      <c r="F16" s="1">
        <v>50</v>
      </c>
      <c r="G16" s="1">
        <v>19</v>
      </c>
      <c r="H16" s="1">
        <v>19</v>
      </c>
    </row>
    <row r="17" spans="2:8">
      <c r="B17">
        <v>12</v>
      </c>
      <c r="C17" t="s">
        <v>11</v>
      </c>
      <c r="D17" s="4">
        <v>807</v>
      </c>
      <c r="E17" s="4">
        <v>882</v>
      </c>
      <c r="F17" s="1">
        <v>882</v>
      </c>
      <c r="G17" s="1">
        <v>1168</v>
      </c>
      <c r="H17" s="1">
        <v>1168</v>
      </c>
    </row>
    <row r="18" spans="2:8">
      <c r="B18">
        <v>13</v>
      </c>
      <c r="C18" t="s">
        <v>12</v>
      </c>
      <c r="D18" s="4">
        <v>718</v>
      </c>
      <c r="E18" s="4">
        <v>432</v>
      </c>
      <c r="F18" s="1">
        <v>432</v>
      </c>
      <c r="G18" s="1">
        <v>472</v>
      </c>
      <c r="H18" s="1">
        <v>472</v>
      </c>
    </row>
    <row r="19" spans="2:8">
      <c r="B19">
        <v>14</v>
      </c>
      <c r="C19" t="s">
        <v>13</v>
      </c>
      <c r="D19" s="4">
        <v>105</v>
      </c>
      <c r="E19" s="4">
        <v>205</v>
      </c>
      <c r="F19" s="1">
        <v>205</v>
      </c>
      <c r="G19" s="1">
        <v>228</v>
      </c>
      <c r="H19" s="1">
        <v>228</v>
      </c>
    </row>
    <row r="20" spans="2:8">
      <c r="B20">
        <v>15</v>
      </c>
      <c r="C20" t="s">
        <v>14</v>
      </c>
      <c r="D20" s="4">
        <v>951</v>
      </c>
      <c r="E20" s="4">
        <v>629</v>
      </c>
      <c r="F20" s="1">
        <v>630</v>
      </c>
      <c r="G20" s="1">
        <v>734</v>
      </c>
      <c r="H20" s="1">
        <v>734</v>
      </c>
    </row>
    <row r="21" spans="2:8">
      <c r="B21">
        <v>16</v>
      </c>
      <c r="C21" t="s">
        <v>15</v>
      </c>
      <c r="D21" s="4">
        <v>153</v>
      </c>
      <c r="E21" s="4">
        <v>183</v>
      </c>
      <c r="F21" s="1">
        <v>183</v>
      </c>
      <c r="G21" s="1">
        <v>217</v>
      </c>
      <c r="H21" s="1">
        <v>217</v>
      </c>
    </row>
    <row r="22" spans="2:8">
      <c r="B22">
        <v>17</v>
      </c>
      <c r="C22" t="s">
        <v>16</v>
      </c>
      <c r="D22" s="4">
        <v>488</v>
      </c>
      <c r="E22" s="4">
        <v>449</v>
      </c>
      <c r="F22" s="1">
        <v>450</v>
      </c>
      <c r="G22" s="1">
        <v>529</v>
      </c>
      <c r="H22" s="1">
        <v>529</v>
      </c>
    </row>
    <row r="23" spans="2:8">
      <c r="B23">
        <v>18</v>
      </c>
      <c r="C23" t="s">
        <v>17</v>
      </c>
      <c r="D23" s="4">
        <v>362</v>
      </c>
      <c r="E23" s="4">
        <v>477</v>
      </c>
      <c r="F23" s="1">
        <v>478</v>
      </c>
      <c r="G23" s="1">
        <v>707</v>
      </c>
      <c r="H23" s="1">
        <v>707</v>
      </c>
    </row>
    <row r="24" spans="2:8">
      <c r="B24">
        <v>19</v>
      </c>
      <c r="C24" t="s">
        <v>18</v>
      </c>
      <c r="D24" s="4">
        <v>563</v>
      </c>
      <c r="E24" s="4">
        <v>896</v>
      </c>
      <c r="F24" s="1">
        <v>897</v>
      </c>
      <c r="G24" s="1">
        <v>1184</v>
      </c>
      <c r="H24" s="1">
        <v>1185</v>
      </c>
    </row>
    <row r="25" spans="2:8">
      <c r="B25">
        <v>20</v>
      </c>
      <c r="C25" t="s">
        <v>19</v>
      </c>
      <c r="D25" s="4">
        <v>1481</v>
      </c>
      <c r="E25" s="4">
        <v>1420</v>
      </c>
      <c r="F25" s="1">
        <v>1420</v>
      </c>
      <c r="G25" s="1">
        <v>1806</v>
      </c>
      <c r="H25" s="1">
        <v>1806</v>
      </c>
    </row>
    <row r="26" spans="2:8">
      <c r="B26">
        <v>21</v>
      </c>
      <c r="C26" t="s">
        <v>20</v>
      </c>
      <c r="D26" s="4">
        <v>795</v>
      </c>
      <c r="E26" s="4">
        <v>1113</v>
      </c>
      <c r="F26" s="1">
        <v>1113</v>
      </c>
      <c r="G26" s="1">
        <v>1299</v>
      </c>
      <c r="H26" s="1">
        <v>1299</v>
      </c>
    </row>
    <row r="27" spans="2:8">
      <c r="B27">
        <v>22</v>
      </c>
      <c r="C27" t="s">
        <v>21</v>
      </c>
      <c r="D27" s="4">
        <v>700</v>
      </c>
      <c r="E27" s="4">
        <v>791</v>
      </c>
      <c r="F27" s="1">
        <v>791</v>
      </c>
      <c r="G27" s="1">
        <v>1100</v>
      </c>
      <c r="H27" s="1">
        <v>1100</v>
      </c>
    </row>
    <row r="28" spans="2:8">
      <c r="B28">
        <v>23</v>
      </c>
      <c r="C28" t="s">
        <v>22</v>
      </c>
      <c r="D28" s="4">
        <v>1497</v>
      </c>
      <c r="E28" s="4">
        <v>1214</v>
      </c>
      <c r="F28" s="1">
        <v>1214</v>
      </c>
      <c r="G28" s="1">
        <v>981</v>
      </c>
      <c r="H28" s="1">
        <v>981</v>
      </c>
    </row>
    <row r="29" spans="2:8">
      <c r="B29">
        <v>24</v>
      </c>
      <c r="C29" t="s">
        <v>23</v>
      </c>
      <c r="D29" s="4"/>
      <c r="E29" s="4"/>
      <c r="F29" s="1"/>
      <c r="G29" s="1"/>
      <c r="H29" s="1">
        <v>336</v>
      </c>
    </row>
    <row r="30" spans="2:8">
      <c r="B30">
        <v>25</v>
      </c>
      <c r="C30" t="s">
        <v>24</v>
      </c>
      <c r="D30" s="4">
        <v>608</v>
      </c>
      <c r="E30" s="4">
        <v>553</v>
      </c>
      <c r="F30" s="1">
        <v>553</v>
      </c>
      <c r="G30" s="1">
        <v>697</v>
      </c>
      <c r="H30" s="1">
        <v>698</v>
      </c>
    </row>
    <row r="31" spans="2:8">
      <c r="B31">
        <v>26</v>
      </c>
      <c r="C31" t="s">
        <v>25</v>
      </c>
      <c r="D31" s="4">
        <v>1300</v>
      </c>
      <c r="E31" s="4">
        <v>806</v>
      </c>
      <c r="F31" s="1">
        <v>807</v>
      </c>
      <c r="G31" s="1">
        <v>878</v>
      </c>
      <c r="H31" s="1">
        <v>878</v>
      </c>
    </row>
    <row r="32" spans="2:8">
      <c r="B32">
        <v>27</v>
      </c>
      <c r="C32" t="s">
        <v>26</v>
      </c>
      <c r="D32" s="4">
        <v>1002</v>
      </c>
      <c r="E32" s="4">
        <v>1314</v>
      </c>
      <c r="F32" s="1">
        <v>1314</v>
      </c>
      <c r="G32" s="1">
        <v>1331</v>
      </c>
      <c r="H32" s="1">
        <v>1332</v>
      </c>
    </row>
    <row r="33" spans="2:8">
      <c r="B33">
        <v>28</v>
      </c>
      <c r="C33" t="s">
        <v>27</v>
      </c>
      <c r="D33" s="4">
        <v>630</v>
      </c>
      <c r="E33" s="4">
        <v>699</v>
      </c>
      <c r="F33" s="1">
        <v>700</v>
      </c>
      <c r="G33" s="1">
        <v>750</v>
      </c>
      <c r="H33" s="1">
        <v>751</v>
      </c>
    </row>
    <row r="34" spans="2:8">
      <c r="B34">
        <v>29</v>
      </c>
      <c r="C34" t="s">
        <v>28</v>
      </c>
      <c r="D34" s="4">
        <v>427</v>
      </c>
      <c r="E34" s="4">
        <v>487</v>
      </c>
      <c r="F34" s="1">
        <v>488</v>
      </c>
      <c r="G34" s="1">
        <v>602</v>
      </c>
      <c r="H34" s="1">
        <v>602</v>
      </c>
    </row>
    <row r="35" spans="2:8">
      <c r="B35">
        <v>30</v>
      </c>
      <c r="C35" t="s">
        <v>29</v>
      </c>
      <c r="D35" s="4">
        <v>443</v>
      </c>
      <c r="E35" s="4">
        <v>443</v>
      </c>
      <c r="F35" s="1">
        <v>443</v>
      </c>
      <c r="G35" s="1">
        <v>591</v>
      </c>
      <c r="H35" s="1">
        <v>591</v>
      </c>
    </row>
    <row r="36" spans="2:8">
      <c r="B36">
        <v>31</v>
      </c>
      <c r="C36" t="s">
        <v>30</v>
      </c>
      <c r="D36" s="4">
        <v>612</v>
      </c>
      <c r="E36" s="4">
        <v>510</v>
      </c>
      <c r="F36" s="1">
        <v>510</v>
      </c>
      <c r="G36" s="1">
        <v>847</v>
      </c>
      <c r="H36" s="1">
        <v>847</v>
      </c>
    </row>
    <row r="37" spans="2:8">
      <c r="B37">
        <v>32</v>
      </c>
      <c r="C37" t="s">
        <v>31</v>
      </c>
      <c r="D37" s="4">
        <v>405</v>
      </c>
      <c r="E37" s="4">
        <v>440</v>
      </c>
      <c r="F37" s="1">
        <v>440</v>
      </c>
      <c r="G37" s="1">
        <v>1034</v>
      </c>
      <c r="H37" s="1">
        <v>1034</v>
      </c>
    </row>
    <row r="38" spans="2:8">
      <c r="B38">
        <v>33</v>
      </c>
      <c r="C38" t="s">
        <v>32</v>
      </c>
      <c r="D38" s="4">
        <v>403</v>
      </c>
      <c r="E38" s="4">
        <v>433</v>
      </c>
      <c r="F38" s="1">
        <v>433</v>
      </c>
      <c r="G38" s="1">
        <v>596</v>
      </c>
      <c r="H38" s="1">
        <v>596</v>
      </c>
    </row>
    <row r="39" spans="2:8">
      <c r="B39">
        <v>34</v>
      </c>
      <c r="C39" t="s">
        <v>33</v>
      </c>
      <c r="D39" s="4">
        <v>1435</v>
      </c>
      <c r="E39" s="4">
        <v>1449</v>
      </c>
      <c r="F39" s="1">
        <v>1450</v>
      </c>
      <c r="G39" s="1">
        <v>1811</v>
      </c>
      <c r="H39" s="1">
        <v>1811</v>
      </c>
    </row>
  </sheetData>
  <mergeCells count="1">
    <mergeCell ref="D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H39"/>
  <sheetViews>
    <sheetView topLeftCell="B4" workbookViewId="0">
      <selection activeCell="D6" sqref="D6:H39"/>
    </sheetView>
  </sheetViews>
  <sheetFormatPr defaultRowHeight="15"/>
  <cols>
    <col min="1" max="1" width="19.42578125" bestFit="1" customWidth="1"/>
    <col min="3" max="3" width="29.140625" bestFit="1" customWidth="1"/>
    <col min="4" max="4" width="11.7109375" customWidth="1"/>
    <col min="5" max="5" width="12.42578125" customWidth="1"/>
  </cols>
  <sheetData>
    <row r="1" spans="2:8">
      <c r="C1" t="s">
        <v>45</v>
      </c>
    </row>
    <row r="2" spans="2:8">
      <c r="C2" t="s">
        <v>46</v>
      </c>
      <c r="F2" s="3"/>
      <c r="G2" s="3"/>
      <c r="H2" s="3"/>
    </row>
    <row r="3" spans="2:8">
      <c r="D3" s="4">
        <v>2011</v>
      </c>
      <c r="E3" s="4">
        <v>2012</v>
      </c>
      <c r="F3" s="3">
        <v>2013</v>
      </c>
      <c r="G3" s="3">
        <v>2014</v>
      </c>
      <c r="H3" s="3">
        <v>2015</v>
      </c>
    </row>
    <row r="4" spans="2:8">
      <c r="D4" s="150" t="s">
        <v>40</v>
      </c>
      <c r="E4" s="150"/>
      <c r="F4" s="150"/>
      <c r="G4" s="150"/>
      <c r="H4" s="150"/>
    </row>
    <row r="5" spans="2:8">
      <c r="D5" s="4" t="s">
        <v>44</v>
      </c>
      <c r="E5" s="4" t="s">
        <v>44</v>
      </c>
      <c r="F5" s="3" t="s">
        <v>44</v>
      </c>
      <c r="G5" s="3" t="s">
        <v>44</v>
      </c>
      <c r="H5" s="3" t="s">
        <v>44</v>
      </c>
    </row>
    <row r="6" spans="2:8">
      <c r="B6">
        <v>1</v>
      </c>
      <c r="C6" t="s">
        <v>0</v>
      </c>
      <c r="D6" s="4">
        <v>862</v>
      </c>
      <c r="E6" s="4">
        <v>862</v>
      </c>
      <c r="F6" s="1">
        <v>888</v>
      </c>
      <c r="G6" s="1">
        <v>888</v>
      </c>
      <c r="H6" s="1">
        <v>930</v>
      </c>
    </row>
    <row r="7" spans="2:8">
      <c r="B7">
        <v>2</v>
      </c>
      <c r="C7" t="s">
        <v>1</v>
      </c>
      <c r="D7" s="4">
        <v>1393</v>
      </c>
      <c r="E7" s="4">
        <v>1394</v>
      </c>
      <c r="F7" s="1">
        <v>1435</v>
      </c>
      <c r="G7" s="1">
        <v>1590</v>
      </c>
      <c r="H7" s="1">
        <v>1590</v>
      </c>
    </row>
    <row r="8" spans="2:8">
      <c r="B8">
        <v>3</v>
      </c>
      <c r="C8" t="s">
        <v>2</v>
      </c>
      <c r="D8" s="4">
        <v>585</v>
      </c>
      <c r="E8" s="4">
        <v>585</v>
      </c>
      <c r="F8" s="1">
        <v>601</v>
      </c>
      <c r="G8" s="1">
        <v>641</v>
      </c>
      <c r="H8" s="1">
        <v>794</v>
      </c>
    </row>
    <row r="9" spans="2:8">
      <c r="B9">
        <v>4</v>
      </c>
      <c r="C9" t="s">
        <v>3</v>
      </c>
      <c r="D9" s="4">
        <v>948</v>
      </c>
      <c r="E9" s="4">
        <v>949</v>
      </c>
      <c r="F9" s="1">
        <v>978</v>
      </c>
      <c r="G9" s="1">
        <v>1584</v>
      </c>
      <c r="H9" s="1">
        <v>1584</v>
      </c>
    </row>
    <row r="10" spans="2:8">
      <c r="B10">
        <v>5</v>
      </c>
      <c r="C10" t="s">
        <v>4</v>
      </c>
      <c r="D10" s="4">
        <v>520</v>
      </c>
      <c r="E10" s="4">
        <v>520</v>
      </c>
      <c r="F10" s="1">
        <v>536</v>
      </c>
      <c r="G10" s="1">
        <v>787</v>
      </c>
      <c r="H10" s="1">
        <v>787</v>
      </c>
    </row>
    <row r="11" spans="2:8">
      <c r="B11">
        <v>6</v>
      </c>
      <c r="C11" t="s">
        <v>5</v>
      </c>
      <c r="D11" s="4">
        <v>886</v>
      </c>
      <c r="E11" s="4">
        <v>886</v>
      </c>
      <c r="F11" s="1">
        <v>912</v>
      </c>
      <c r="G11" s="1">
        <v>765</v>
      </c>
      <c r="H11" s="1">
        <v>763</v>
      </c>
    </row>
    <row r="12" spans="2:8">
      <c r="B12">
        <v>7</v>
      </c>
      <c r="C12" t="s">
        <v>6</v>
      </c>
      <c r="D12" s="4">
        <v>791</v>
      </c>
      <c r="E12" s="4">
        <v>791</v>
      </c>
      <c r="F12" s="1">
        <v>791</v>
      </c>
      <c r="G12" s="1">
        <v>791</v>
      </c>
      <c r="H12" s="1">
        <v>791</v>
      </c>
    </row>
    <row r="13" spans="2:8">
      <c r="B13">
        <v>8</v>
      </c>
      <c r="C13" t="s">
        <v>7</v>
      </c>
      <c r="D13" s="4">
        <v>1199</v>
      </c>
      <c r="E13" s="4">
        <v>1200</v>
      </c>
      <c r="F13" s="1">
        <v>1235</v>
      </c>
      <c r="G13" s="1">
        <v>888</v>
      </c>
      <c r="H13" s="1">
        <v>888</v>
      </c>
    </row>
    <row r="14" spans="2:8">
      <c r="B14">
        <v>9</v>
      </c>
      <c r="C14" t="s">
        <v>8</v>
      </c>
      <c r="D14" s="4">
        <v>279</v>
      </c>
      <c r="E14" s="4">
        <v>279</v>
      </c>
      <c r="F14" s="1">
        <v>289</v>
      </c>
      <c r="G14" s="1">
        <v>471</v>
      </c>
      <c r="H14" s="1">
        <v>471</v>
      </c>
    </row>
    <row r="15" spans="2:8">
      <c r="B15">
        <v>10</v>
      </c>
      <c r="C15" t="s">
        <v>9</v>
      </c>
      <c r="D15" s="4">
        <v>259</v>
      </c>
      <c r="E15" s="4">
        <v>259</v>
      </c>
      <c r="F15" s="1">
        <v>266</v>
      </c>
      <c r="G15" s="1">
        <v>465</v>
      </c>
      <c r="H15" s="1">
        <v>465</v>
      </c>
    </row>
    <row r="16" spans="2:8">
      <c r="B16">
        <v>11</v>
      </c>
      <c r="C16" t="s">
        <v>10</v>
      </c>
      <c r="D16" s="4">
        <v>2820</v>
      </c>
      <c r="E16" s="4">
        <v>2821</v>
      </c>
      <c r="F16" s="1">
        <v>2821</v>
      </c>
      <c r="G16" s="1">
        <v>2821</v>
      </c>
      <c r="H16" s="1">
        <v>2857</v>
      </c>
    </row>
    <row r="17" spans="2:8">
      <c r="B17">
        <v>12</v>
      </c>
      <c r="C17" t="s">
        <v>11</v>
      </c>
      <c r="D17" s="4">
        <v>1113</v>
      </c>
      <c r="E17" s="4">
        <v>1113</v>
      </c>
      <c r="F17" s="1">
        <v>1145</v>
      </c>
      <c r="G17" s="1">
        <v>1141</v>
      </c>
      <c r="H17" s="1">
        <v>1141</v>
      </c>
    </row>
    <row r="18" spans="2:8">
      <c r="B18">
        <v>13</v>
      </c>
      <c r="C18" t="s">
        <v>12</v>
      </c>
      <c r="D18" s="4">
        <v>1287</v>
      </c>
      <c r="E18" s="4">
        <v>1287</v>
      </c>
      <c r="F18" s="1">
        <v>1325</v>
      </c>
      <c r="G18" s="1">
        <v>1339</v>
      </c>
      <c r="H18" s="1">
        <v>1255</v>
      </c>
    </row>
    <row r="19" spans="2:8">
      <c r="B19">
        <v>14</v>
      </c>
      <c r="C19" t="s">
        <v>13</v>
      </c>
      <c r="D19" s="4">
        <v>349</v>
      </c>
      <c r="E19" s="4">
        <v>350</v>
      </c>
      <c r="F19" s="1">
        <v>350</v>
      </c>
      <c r="G19" s="1">
        <v>350</v>
      </c>
      <c r="H19" s="1">
        <v>314</v>
      </c>
    </row>
    <row r="20" spans="2:8">
      <c r="B20">
        <v>15</v>
      </c>
      <c r="C20" t="s">
        <v>14</v>
      </c>
      <c r="D20" s="4">
        <v>1014</v>
      </c>
      <c r="E20" s="4">
        <v>1014</v>
      </c>
      <c r="F20" s="1">
        <v>1045</v>
      </c>
      <c r="G20" s="1">
        <v>920</v>
      </c>
      <c r="H20" s="1">
        <v>742</v>
      </c>
    </row>
    <row r="21" spans="2:8">
      <c r="B21">
        <v>16</v>
      </c>
      <c r="C21" t="s">
        <v>15</v>
      </c>
      <c r="D21" s="4">
        <v>452</v>
      </c>
      <c r="E21" s="4">
        <v>452</v>
      </c>
      <c r="F21" s="1">
        <v>466</v>
      </c>
      <c r="G21" s="1">
        <v>447</v>
      </c>
      <c r="H21" s="1">
        <v>384</v>
      </c>
    </row>
    <row r="22" spans="2:8">
      <c r="B22">
        <v>17</v>
      </c>
      <c r="C22" t="s">
        <v>16</v>
      </c>
      <c r="D22" s="4">
        <v>447</v>
      </c>
      <c r="E22" s="4">
        <v>447</v>
      </c>
      <c r="F22" s="1">
        <v>459</v>
      </c>
      <c r="G22" s="1">
        <v>447</v>
      </c>
      <c r="H22" s="1">
        <v>386</v>
      </c>
    </row>
    <row r="23" spans="2:8">
      <c r="B23">
        <v>18</v>
      </c>
      <c r="C23" t="s">
        <v>17</v>
      </c>
      <c r="D23" s="4">
        <v>933</v>
      </c>
      <c r="E23" s="4">
        <v>933</v>
      </c>
      <c r="F23" s="1">
        <v>960</v>
      </c>
      <c r="G23" s="1">
        <v>923</v>
      </c>
      <c r="H23" s="1">
        <v>773</v>
      </c>
    </row>
    <row r="24" spans="2:8">
      <c r="B24">
        <v>19</v>
      </c>
      <c r="C24" t="s">
        <v>18</v>
      </c>
      <c r="D24" s="4">
        <v>881</v>
      </c>
      <c r="E24" s="4">
        <v>882</v>
      </c>
      <c r="F24" s="1">
        <v>882</v>
      </c>
      <c r="G24" s="1">
        <v>882</v>
      </c>
      <c r="H24" s="1">
        <v>882</v>
      </c>
    </row>
    <row r="25" spans="2:8">
      <c r="B25">
        <v>20</v>
      </c>
      <c r="C25" t="s">
        <v>19</v>
      </c>
      <c r="D25" s="4">
        <v>839</v>
      </c>
      <c r="E25" s="4">
        <v>839</v>
      </c>
      <c r="F25" s="1">
        <v>864</v>
      </c>
      <c r="G25" s="1">
        <v>815</v>
      </c>
      <c r="H25" s="1">
        <v>815</v>
      </c>
    </row>
    <row r="26" spans="2:8">
      <c r="B26">
        <v>21</v>
      </c>
      <c r="C26" t="s">
        <v>20</v>
      </c>
      <c r="D26" s="4">
        <v>865</v>
      </c>
      <c r="E26" s="4">
        <v>865</v>
      </c>
      <c r="F26" s="1">
        <v>891</v>
      </c>
      <c r="G26" s="1">
        <v>574</v>
      </c>
      <c r="H26" s="1">
        <v>574</v>
      </c>
    </row>
    <row r="27" spans="2:8">
      <c r="B27">
        <v>22</v>
      </c>
      <c r="C27" t="s">
        <v>21</v>
      </c>
      <c r="D27" s="4">
        <v>411</v>
      </c>
      <c r="E27" s="4">
        <v>411</v>
      </c>
      <c r="F27" s="1">
        <v>424</v>
      </c>
      <c r="G27" s="1">
        <v>445</v>
      </c>
      <c r="H27" s="1">
        <v>445</v>
      </c>
    </row>
    <row r="28" spans="2:8">
      <c r="B28">
        <v>23</v>
      </c>
      <c r="C28" t="s">
        <v>22</v>
      </c>
      <c r="D28" s="4">
        <v>787</v>
      </c>
      <c r="E28" s="4">
        <v>787</v>
      </c>
      <c r="F28" s="1">
        <v>810</v>
      </c>
      <c r="G28" s="1">
        <v>855</v>
      </c>
      <c r="H28" s="1">
        <v>855</v>
      </c>
    </row>
    <row r="29" spans="2:8">
      <c r="B29">
        <v>24</v>
      </c>
      <c r="C29" t="s">
        <v>23</v>
      </c>
      <c r="D29" s="4"/>
      <c r="E29" s="4"/>
      <c r="F29" s="1"/>
      <c r="G29" s="1"/>
      <c r="H29" s="1">
        <v>469</v>
      </c>
    </row>
    <row r="30" spans="2:8">
      <c r="B30">
        <v>25</v>
      </c>
      <c r="C30" t="s">
        <v>24</v>
      </c>
      <c r="D30" s="4">
        <v>476</v>
      </c>
      <c r="E30" s="4">
        <v>476</v>
      </c>
      <c r="F30" s="1">
        <v>476</v>
      </c>
      <c r="G30" s="1">
        <v>475</v>
      </c>
      <c r="H30" s="1">
        <v>496</v>
      </c>
    </row>
    <row r="31" spans="2:8">
      <c r="B31">
        <v>26</v>
      </c>
      <c r="C31" t="s">
        <v>25</v>
      </c>
      <c r="D31" s="4">
        <v>1031</v>
      </c>
      <c r="E31" s="4">
        <v>1031</v>
      </c>
      <c r="F31" s="1">
        <v>1061</v>
      </c>
      <c r="G31" s="1">
        <v>843</v>
      </c>
      <c r="H31" s="1">
        <v>843</v>
      </c>
    </row>
    <row r="32" spans="2:8">
      <c r="B32">
        <v>27</v>
      </c>
      <c r="C32" t="s">
        <v>26</v>
      </c>
      <c r="D32" s="4">
        <v>638</v>
      </c>
      <c r="E32" s="4">
        <v>638</v>
      </c>
      <c r="F32" s="1">
        <v>656</v>
      </c>
      <c r="G32" s="1">
        <v>598</v>
      </c>
      <c r="H32" s="1">
        <v>781</v>
      </c>
    </row>
    <row r="33" spans="2:8">
      <c r="B33">
        <v>28</v>
      </c>
      <c r="C33" t="s">
        <v>27</v>
      </c>
      <c r="D33" s="4">
        <v>603</v>
      </c>
      <c r="E33" s="4">
        <v>224</v>
      </c>
      <c r="F33" s="1">
        <v>621</v>
      </c>
      <c r="G33" s="1">
        <v>474</v>
      </c>
      <c r="H33" s="1">
        <v>528</v>
      </c>
    </row>
    <row r="34" spans="2:8">
      <c r="B34">
        <v>29</v>
      </c>
      <c r="C34" t="s">
        <v>28</v>
      </c>
      <c r="D34" s="4">
        <v>206</v>
      </c>
      <c r="E34" s="4">
        <v>206</v>
      </c>
      <c r="F34" s="1">
        <v>214</v>
      </c>
      <c r="G34" s="1">
        <v>227</v>
      </c>
      <c r="H34" s="1">
        <v>227</v>
      </c>
    </row>
    <row r="35" spans="2:8">
      <c r="B35">
        <v>30</v>
      </c>
      <c r="C35" t="s">
        <v>29</v>
      </c>
      <c r="D35" s="4">
        <v>224</v>
      </c>
      <c r="E35" s="4">
        <v>224</v>
      </c>
      <c r="F35" s="1">
        <v>224</v>
      </c>
      <c r="G35" s="1">
        <v>367</v>
      </c>
      <c r="H35" s="1">
        <v>95</v>
      </c>
    </row>
    <row r="36" spans="2:8">
      <c r="B36">
        <v>31</v>
      </c>
      <c r="C36" t="s">
        <v>30</v>
      </c>
      <c r="D36" s="4">
        <v>816</v>
      </c>
      <c r="E36" s="4">
        <v>816</v>
      </c>
      <c r="F36" s="1">
        <v>839</v>
      </c>
      <c r="G36" s="1">
        <v>675</v>
      </c>
      <c r="H36" s="1">
        <v>676</v>
      </c>
    </row>
    <row r="37" spans="2:8">
      <c r="B37">
        <v>32</v>
      </c>
      <c r="C37" t="s">
        <v>31</v>
      </c>
      <c r="D37" s="4">
        <v>945</v>
      </c>
      <c r="E37" s="4">
        <v>945</v>
      </c>
      <c r="F37" s="1">
        <v>945</v>
      </c>
      <c r="G37" s="1">
        <v>945</v>
      </c>
      <c r="H37" s="1">
        <v>646</v>
      </c>
    </row>
    <row r="38" spans="2:8">
      <c r="B38">
        <v>33</v>
      </c>
      <c r="C38" t="s">
        <v>32</v>
      </c>
      <c r="D38" s="4">
        <v>662</v>
      </c>
      <c r="E38" s="4">
        <v>663</v>
      </c>
      <c r="F38" s="1">
        <v>663</v>
      </c>
      <c r="G38" s="1">
        <v>724</v>
      </c>
      <c r="H38" s="1">
        <v>1174</v>
      </c>
    </row>
    <row r="39" spans="2:8">
      <c r="B39">
        <v>34</v>
      </c>
      <c r="C39" t="s">
        <v>33</v>
      </c>
      <c r="D39" s="4">
        <v>949</v>
      </c>
      <c r="E39" s="4">
        <v>949</v>
      </c>
      <c r="F39" s="1">
        <v>977</v>
      </c>
      <c r="G39" s="1">
        <v>782</v>
      </c>
      <c r="H39" s="1">
        <v>1543</v>
      </c>
    </row>
  </sheetData>
  <mergeCells count="1">
    <mergeCell ref="D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H39"/>
  <sheetViews>
    <sheetView workbookViewId="0">
      <selection activeCell="D6" sqref="D6:H39"/>
    </sheetView>
  </sheetViews>
  <sheetFormatPr defaultRowHeight="15"/>
  <cols>
    <col min="1" max="1" width="19.42578125" bestFit="1" customWidth="1"/>
    <col min="3" max="3" width="29.140625" bestFit="1" customWidth="1"/>
    <col min="4" max="4" width="10.85546875" customWidth="1"/>
    <col min="5" max="5" width="10.5703125" customWidth="1"/>
  </cols>
  <sheetData>
    <row r="1" spans="2:8">
      <c r="C1" t="s">
        <v>45</v>
      </c>
    </row>
    <row r="2" spans="2:8">
      <c r="C2" t="s">
        <v>46</v>
      </c>
    </row>
    <row r="3" spans="2:8">
      <c r="D3" s="4">
        <v>2011</v>
      </c>
      <c r="E3" s="4">
        <v>2012</v>
      </c>
      <c r="F3" s="3">
        <v>2013</v>
      </c>
      <c r="G3" s="3">
        <v>2014</v>
      </c>
      <c r="H3" s="3">
        <v>2015</v>
      </c>
    </row>
    <row r="4" spans="2:8">
      <c r="D4" s="150" t="s">
        <v>41</v>
      </c>
      <c r="E4" s="150"/>
      <c r="F4" s="150"/>
      <c r="G4" s="150"/>
      <c r="H4" s="150"/>
    </row>
    <row r="5" spans="2:8">
      <c r="D5" s="4" t="s">
        <v>42</v>
      </c>
      <c r="E5" s="4" t="s">
        <v>44</v>
      </c>
      <c r="F5" s="4" t="s">
        <v>44</v>
      </c>
      <c r="G5" s="4" t="s">
        <v>44</v>
      </c>
      <c r="H5" s="4" t="s">
        <v>44</v>
      </c>
    </row>
    <row r="6" spans="2:8">
      <c r="B6">
        <v>1</v>
      </c>
      <c r="C6" t="s">
        <v>0</v>
      </c>
      <c r="D6" s="4">
        <v>7072</v>
      </c>
      <c r="E6" s="4">
        <v>7146</v>
      </c>
      <c r="F6" s="1">
        <v>7311</v>
      </c>
      <c r="G6" s="1">
        <v>7339</v>
      </c>
      <c r="H6" s="1">
        <v>7440</v>
      </c>
    </row>
    <row r="7" spans="2:8">
      <c r="B7">
        <v>2</v>
      </c>
      <c r="C7" t="s">
        <v>1</v>
      </c>
      <c r="D7" s="4">
        <v>12076</v>
      </c>
      <c r="E7" s="4">
        <v>12328</v>
      </c>
      <c r="F7" s="1">
        <v>12363</v>
      </c>
      <c r="G7" s="1">
        <v>12367</v>
      </c>
      <c r="H7" s="1">
        <v>13554</v>
      </c>
    </row>
    <row r="8" spans="2:8">
      <c r="B8">
        <v>3</v>
      </c>
      <c r="C8" t="s">
        <v>2</v>
      </c>
      <c r="D8" s="4">
        <v>6890</v>
      </c>
      <c r="E8" s="4">
        <v>7108</v>
      </c>
      <c r="F8" s="1">
        <v>7204</v>
      </c>
      <c r="G8" s="1">
        <v>7282</v>
      </c>
      <c r="H8" s="1">
        <v>7226</v>
      </c>
    </row>
    <row r="9" spans="2:8">
      <c r="B9">
        <v>4</v>
      </c>
      <c r="C9" t="s">
        <v>3</v>
      </c>
      <c r="D9" s="4">
        <v>7667</v>
      </c>
      <c r="E9" s="4">
        <v>7969</v>
      </c>
      <c r="F9" s="1">
        <v>7995</v>
      </c>
      <c r="G9" s="1">
        <v>8137</v>
      </c>
      <c r="H9" s="1">
        <v>8320</v>
      </c>
    </row>
    <row r="10" spans="2:8">
      <c r="B10">
        <v>5</v>
      </c>
      <c r="C10" t="s">
        <v>4</v>
      </c>
      <c r="D10" s="4">
        <v>3352</v>
      </c>
      <c r="E10" s="4">
        <v>3555</v>
      </c>
      <c r="F10" s="1">
        <v>3642</v>
      </c>
      <c r="G10" s="1">
        <v>3644</v>
      </c>
      <c r="H10" s="1">
        <v>5385</v>
      </c>
    </row>
    <row r="11" spans="2:8">
      <c r="B11">
        <v>6</v>
      </c>
      <c r="C11" t="s">
        <v>5</v>
      </c>
      <c r="D11" s="4">
        <v>5348</v>
      </c>
      <c r="E11" s="4">
        <v>5571</v>
      </c>
      <c r="F11" s="1">
        <v>5664</v>
      </c>
      <c r="G11" s="1">
        <v>5979</v>
      </c>
      <c r="H11" s="1">
        <v>4978</v>
      </c>
    </row>
    <row r="12" spans="2:8">
      <c r="B12">
        <v>7</v>
      </c>
      <c r="C12" t="s">
        <v>6</v>
      </c>
      <c r="D12" s="4">
        <v>2192</v>
      </c>
      <c r="E12" s="4">
        <v>2424</v>
      </c>
      <c r="F12" s="1">
        <v>2495</v>
      </c>
      <c r="G12" s="1">
        <v>2560</v>
      </c>
      <c r="H12" s="1">
        <v>2792</v>
      </c>
    </row>
    <row r="13" spans="2:8">
      <c r="B13">
        <v>8</v>
      </c>
      <c r="C13" t="s">
        <v>7</v>
      </c>
      <c r="D13" s="4">
        <v>6999</v>
      </c>
      <c r="E13" s="4">
        <v>6954</v>
      </c>
      <c r="F13" s="1">
        <v>7061</v>
      </c>
      <c r="G13" s="1">
        <v>7078</v>
      </c>
      <c r="H13" s="1">
        <v>7405</v>
      </c>
    </row>
    <row r="14" spans="2:8">
      <c r="B14">
        <v>9</v>
      </c>
      <c r="C14" t="s">
        <v>8</v>
      </c>
      <c r="D14" s="4">
        <v>1955</v>
      </c>
      <c r="E14" s="4">
        <v>1953</v>
      </c>
      <c r="F14" s="1">
        <v>1928</v>
      </c>
      <c r="G14" s="1">
        <v>1976</v>
      </c>
      <c r="H14" s="1">
        <v>1628</v>
      </c>
    </row>
    <row r="15" spans="2:8">
      <c r="B15">
        <v>10</v>
      </c>
      <c r="C15" t="s">
        <v>9</v>
      </c>
      <c r="D15" s="4">
        <v>1785</v>
      </c>
      <c r="E15" s="4">
        <v>1914</v>
      </c>
      <c r="F15" s="1">
        <v>1999</v>
      </c>
      <c r="G15" s="1">
        <v>2020</v>
      </c>
      <c r="H15" s="1">
        <v>1685</v>
      </c>
    </row>
    <row r="16" spans="2:8">
      <c r="B16">
        <v>11</v>
      </c>
      <c r="C16" t="s">
        <v>10</v>
      </c>
      <c r="D16" s="4"/>
      <c r="E16" s="4"/>
      <c r="F16" s="1"/>
      <c r="G16" s="1"/>
      <c r="H16" s="1"/>
    </row>
    <row r="17" spans="2:8">
      <c r="B17">
        <v>12</v>
      </c>
      <c r="C17" t="s">
        <v>11</v>
      </c>
      <c r="D17" s="4">
        <v>7936</v>
      </c>
      <c r="E17" s="4">
        <v>7592</v>
      </c>
      <c r="F17" s="1">
        <v>7613</v>
      </c>
      <c r="G17" s="1">
        <v>7656</v>
      </c>
      <c r="H17" s="1">
        <v>8060</v>
      </c>
    </row>
    <row r="18" spans="2:8">
      <c r="B18">
        <v>13</v>
      </c>
      <c r="C18" t="s">
        <v>12</v>
      </c>
      <c r="D18" s="4">
        <v>11729</v>
      </c>
      <c r="E18" s="4">
        <v>11837</v>
      </c>
      <c r="F18" s="1">
        <v>12005</v>
      </c>
      <c r="G18" s="1">
        <v>12182</v>
      </c>
      <c r="H18" s="1">
        <v>12416</v>
      </c>
    </row>
    <row r="19" spans="2:8">
      <c r="B19">
        <v>14</v>
      </c>
      <c r="C19" t="s">
        <v>13</v>
      </c>
      <c r="D19" s="4">
        <v>1576</v>
      </c>
      <c r="E19" s="4">
        <v>1576</v>
      </c>
      <c r="F19" s="1">
        <v>1437</v>
      </c>
      <c r="G19" s="1">
        <v>1438</v>
      </c>
      <c r="H19" s="1">
        <v>1401</v>
      </c>
    </row>
    <row r="20" spans="2:8">
      <c r="B20">
        <v>15</v>
      </c>
      <c r="C20" t="s">
        <v>14</v>
      </c>
      <c r="D20" s="4">
        <v>22644</v>
      </c>
      <c r="E20" s="4">
        <v>20967</v>
      </c>
      <c r="F20" s="1">
        <v>20990</v>
      </c>
      <c r="G20" s="1">
        <v>20695</v>
      </c>
      <c r="H20" s="1">
        <v>16269</v>
      </c>
    </row>
    <row r="21" spans="2:8">
      <c r="B21">
        <v>16</v>
      </c>
      <c r="C21" t="s">
        <v>15</v>
      </c>
      <c r="D21" s="4">
        <v>2676</v>
      </c>
      <c r="E21" s="4">
        <v>2702</v>
      </c>
      <c r="F21" s="1">
        <v>2880</v>
      </c>
      <c r="G21" s="1">
        <v>2885</v>
      </c>
      <c r="H21" s="1">
        <v>3090</v>
      </c>
    </row>
    <row r="22" spans="2:8">
      <c r="B22">
        <v>17</v>
      </c>
      <c r="C22" t="s">
        <v>16</v>
      </c>
      <c r="D22" s="4">
        <v>2171</v>
      </c>
      <c r="E22" s="4">
        <v>2197</v>
      </c>
      <c r="F22" s="1">
        <v>2231</v>
      </c>
      <c r="G22" s="1">
        <v>2259</v>
      </c>
      <c r="H22" s="1">
        <v>2311</v>
      </c>
    </row>
    <row r="23" spans="2:8">
      <c r="B23">
        <v>18</v>
      </c>
      <c r="C23" t="s">
        <v>17</v>
      </c>
      <c r="D23" s="4">
        <v>1785</v>
      </c>
      <c r="E23" s="4">
        <v>1778</v>
      </c>
      <c r="F23" s="1">
        <v>1783</v>
      </c>
      <c r="G23" s="1">
        <v>1793</v>
      </c>
      <c r="H23" s="1">
        <v>1828</v>
      </c>
    </row>
    <row r="24" spans="2:8">
      <c r="B24">
        <v>19</v>
      </c>
      <c r="C24" t="s">
        <v>18</v>
      </c>
      <c r="D24" s="4">
        <v>5855</v>
      </c>
      <c r="E24" s="4">
        <v>6142</v>
      </c>
      <c r="F24" s="1">
        <v>6230</v>
      </c>
      <c r="G24" s="1">
        <v>6323</v>
      </c>
      <c r="H24" s="1">
        <v>6515</v>
      </c>
    </row>
    <row r="25" spans="2:8">
      <c r="B25">
        <v>20</v>
      </c>
      <c r="C25" t="s">
        <v>19</v>
      </c>
      <c r="D25" s="4">
        <v>3445</v>
      </c>
      <c r="E25" s="4">
        <v>3494</v>
      </c>
      <c r="F25" s="1">
        <v>3628</v>
      </c>
      <c r="G25" s="1">
        <v>3648</v>
      </c>
      <c r="H25" s="1">
        <v>3642</v>
      </c>
    </row>
    <row r="26" spans="2:8">
      <c r="B26">
        <v>21</v>
      </c>
      <c r="C26" t="s">
        <v>20</v>
      </c>
      <c r="D26" s="4">
        <v>2655</v>
      </c>
      <c r="E26" s="4">
        <v>3017</v>
      </c>
      <c r="F26" s="1">
        <v>3037</v>
      </c>
      <c r="G26" s="1">
        <v>3068</v>
      </c>
      <c r="H26" s="1">
        <v>3075</v>
      </c>
    </row>
    <row r="27" spans="2:8">
      <c r="B27">
        <v>22</v>
      </c>
      <c r="C27" t="s">
        <v>21</v>
      </c>
      <c r="D27" s="4">
        <v>3874</v>
      </c>
      <c r="E27" s="4">
        <v>3957</v>
      </c>
      <c r="F27" s="1">
        <v>4011</v>
      </c>
      <c r="G27" s="1">
        <v>4193</v>
      </c>
      <c r="H27" s="1">
        <v>4308</v>
      </c>
    </row>
    <row r="28" spans="2:8">
      <c r="B28">
        <v>23</v>
      </c>
      <c r="C28" t="s">
        <v>22</v>
      </c>
      <c r="D28" s="4">
        <v>4203</v>
      </c>
      <c r="E28" s="4">
        <v>4350</v>
      </c>
      <c r="F28" s="1">
        <v>4542</v>
      </c>
      <c r="G28" s="1">
        <v>4635</v>
      </c>
      <c r="H28" s="1">
        <v>3452</v>
      </c>
    </row>
    <row r="29" spans="2:8">
      <c r="B29">
        <v>24</v>
      </c>
      <c r="C29" t="s">
        <v>23</v>
      </c>
      <c r="D29" s="4"/>
      <c r="E29" s="4"/>
      <c r="F29" s="1"/>
      <c r="G29" s="1"/>
      <c r="H29" s="1">
        <v>1208</v>
      </c>
    </row>
    <row r="30" spans="2:8">
      <c r="B30">
        <v>25</v>
      </c>
      <c r="C30" t="s">
        <v>24</v>
      </c>
      <c r="D30" s="4">
        <v>1991</v>
      </c>
      <c r="E30" s="4">
        <v>2045</v>
      </c>
      <c r="F30" s="1">
        <v>2195</v>
      </c>
      <c r="G30" s="1">
        <v>2196</v>
      </c>
      <c r="H30" s="1">
        <v>3411</v>
      </c>
    </row>
    <row r="31" spans="2:8">
      <c r="B31">
        <v>26</v>
      </c>
      <c r="C31" t="s">
        <v>25</v>
      </c>
      <c r="D31" s="4">
        <v>3781</v>
      </c>
      <c r="E31" s="4">
        <v>3781</v>
      </c>
      <c r="F31" s="1">
        <v>3888</v>
      </c>
      <c r="G31" s="1">
        <v>3750</v>
      </c>
      <c r="H31" s="1">
        <v>3267</v>
      </c>
    </row>
    <row r="32" spans="2:8">
      <c r="B32">
        <v>27</v>
      </c>
      <c r="C32" t="s">
        <v>26</v>
      </c>
      <c r="D32" s="4">
        <v>14323</v>
      </c>
      <c r="E32" s="4">
        <v>14432</v>
      </c>
      <c r="F32" s="1">
        <v>14389</v>
      </c>
      <c r="G32" s="1">
        <v>14395</v>
      </c>
      <c r="H32" s="1">
        <v>14516</v>
      </c>
    </row>
    <row r="33" spans="2:8">
      <c r="B33">
        <v>28</v>
      </c>
      <c r="C33" t="s">
        <v>27</v>
      </c>
      <c r="D33" s="4">
        <v>3560</v>
      </c>
      <c r="E33" s="4">
        <v>3626</v>
      </c>
      <c r="F33" s="1">
        <v>3651</v>
      </c>
      <c r="G33" s="1">
        <v>3115</v>
      </c>
      <c r="H33" s="1">
        <v>3331</v>
      </c>
    </row>
    <row r="34" spans="2:8">
      <c r="B34">
        <v>29</v>
      </c>
      <c r="C34" t="s">
        <v>28</v>
      </c>
      <c r="D34" s="4">
        <v>1787</v>
      </c>
      <c r="E34" s="4">
        <v>1834</v>
      </c>
      <c r="F34" s="1">
        <v>1894</v>
      </c>
      <c r="G34" s="1">
        <v>2028</v>
      </c>
      <c r="H34" s="1">
        <v>1839</v>
      </c>
    </row>
    <row r="35" spans="2:8">
      <c r="B35">
        <v>30</v>
      </c>
      <c r="C35" t="s">
        <v>29</v>
      </c>
      <c r="D35" s="4">
        <v>2169</v>
      </c>
      <c r="E35" s="4">
        <v>2205</v>
      </c>
      <c r="F35" s="1">
        <v>2251</v>
      </c>
      <c r="G35" s="1">
        <v>2274</v>
      </c>
      <c r="H35" s="1">
        <v>2856</v>
      </c>
    </row>
    <row r="36" spans="2:8">
      <c r="B36">
        <v>31</v>
      </c>
      <c r="C36" t="s">
        <v>30</v>
      </c>
      <c r="D36" s="4">
        <v>2163</v>
      </c>
      <c r="E36" s="4">
        <v>2379</v>
      </c>
      <c r="F36" s="1">
        <v>2438</v>
      </c>
      <c r="G36" s="1">
        <v>2480</v>
      </c>
      <c r="H36" s="1">
        <v>60</v>
      </c>
    </row>
    <row r="37" spans="2:8">
      <c r="B37">
        <v>32</v>
      </c>
      <c r="C37" t="s">
        <v>31</v>
      </c>
      <c r="D37" s="4">
        <v>33</v>
      </c>
      <c r="E37" s="4">
        <v>38</v>
      </c>
      <c r="F37" s="1">
        <v>43</v>
      </c>
      <c r="G37" s="1">
        <v>46</v>
      </c>
      <c r="H37" s="1">
        <v>1028</v>
      </c>
    </row>
    <row r="38" spans="2:8">
      <c r="B38">
        <v>33</v>
      </c>
      <c r="C38" t="s">
        <v>32</v>
      </c>
      <c r="D38" s="4">
        <v>2102</v>
      </c>
      <c r="E38" s="4">
        <v>2135</v>
      </c>
      <c r="F38" s="1">
        <v>2156</v>
      </c>
      <c r="G38" s="1">
        <v>2192</v>
      </c>
      <c r="H38" s="1">
        <v>2125</v>
      </c>
    </row>
    <row r="39" spans="2:8">
      <c r="B39">
        <v>34</v>
      </c>
      <c r="C39" t="s">
        <v>33</v>
      </c>
      <c r="D39" s="4">
        <v>2707</v>
      </c>
      <c r="E39" s="4">
        <v>2751</v>
      </c>
      <c r="F39" s="1">
        <v>2845</v>
      </c>
      <c r="G39" s="1">
        <v>2868</v>
      </c>
      <c r="H39" s="1">
        <v>5100</v>
      </c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</vt:i4>
      </vt:variant>
    </vt:vector>
  </HeadingPairs>
  <TitlesOfParts>
    <vt:vector size="29" baseType="lpstr">
      <vt:lpstr>PDRB perkapita harga berlaku</vt:lpstr>
      <vt:lpstr>INVST PMA</vt:lpstr>
      <vt:lpstr>PDRB Harga Berlaku</vt:lpstr>
      <vt:lpstr>PDRB Per Kapita Harga Konstan</vt:lpstr>
      <vt:lpstr>Listrik Didistribusikan</vt:lpstr>
      <vt:lpstr>Jalan </vt:lpstr>
      <vt:lpstr>Jalan Nasional</vt:lpstr>
      <vt:lpstr>Jalan Provinsi</vt:lpstr>
      <vt:lpstr>Jalan Kabupaten</vt:lpstr>
      <vt:lpstr>Investasi PMA</vt:lpstr>
      <vt:lpstr>Investasi PMA Per Provinsi</vt:lpstr>
      <vt:lpstr>Pengeluaran Kons. Per Provinsi</vt:lpstr>
      <vt:lpstr>Proyeksi Jumlah Penduduk</vt:lpstr>
      <vt:lpstr>Investasi </vt:lpstr>
      <vt:lpstr>Jalan Nasional+Prov.+Kabupaten</vt:lpstr>
      <vt:lpstr>Pengeluaran Per Provinsi</vt:lpstr>
      <vt:lpstr>Inv.PMA Per Provinsi</vt:lpstr>
      <vt:lpstr>Volume Air Bersih</vt:lpstr>
      <vt:lpstr>Listrik Didistribusikan MWH</vt:lpstr>
      <vt:lpstr>PDRB Harga Konstan</vt:lpstr>
      <vt:lpstr>populasi (BPS)</vt:lpstr>
      <vt:lpstr>Total Semua Variabel</vt:lpstr>
      <vt:lpstr>Data Lengkap</vt:lpstr>
      <vt:lpstr>Data Siap Running</vt:lpstr>
      <vt:lpstr>Data Siap Running Lengkap</vt:lpstr>
      <vt:lpstr>'Investasi PMA'!Print_Area</vt:lpstr>
      <vt:lpstr>'Investasi PMA Per Provinsi'!Print_Area</vt:lpstr>
      <vt:lpstr>'Investasi PMA'!Print_Titles</vt:lpstr>
      <vt:lpstr>'Investasi PMA Per Provinsi'!Print_Titles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chicom</dc:creator>
  <cp:lastModifiedBy>chicom</cp:lastModifiedBy>
  <dcterms:created xsi:type="dcterms:W3CDTF">2017-11-30T02:42:33Z</dcterms:created>
  <dcterms:modified xsi:type="dcterms:W3CDTF">2018-01-31T02:57:00Z</dcterms:modified>
</cp:coreProperties>
</file>