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buBakarAtiq\Desktop\Mechanics_of_Materials_Lab\Lab_02_23rd_October_2024\"/>
    </mc:Choice>
  </mc:AlternateContent>
  <xr:revisionPtr revIDLastSave="0" documentId="13_ncr:1_{E6406890-48E5-42F9-81FB-D69DA316AFB4}" xr6:coauthVersionLast="47" xr6:coauthVersionMax="47" xr10:uidLastSave="{00000000-0000-0000-0000-000000000000}"/>
  <bookViews>
    <workbookView xWindow="1500" yWindow="1500" windowWidth="17280" windowHeight="8964" xr2:uid="{00000000-000D-0000-FFFF-FFFF00000000}"/>
  </bookViews>
  <sheets>
    <sheet name="Lab 02" sheetId="1" r:id="rId1"/>
  </sheets>
  <definedNames>
    <definedName name="_xlnm.Print_Area" localSheetId="0">'Lab 02'!$A$1:$L$61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9" i="1"/>
  <c r="B40" i="1"/>
  <c r="B37" i="1"/>
  <c r="C38" i="1"/>
  <c r="C39" i="1"/>
  <c r="C40" i="1"/>
  <c r="C37" i="1"/>
  <c r="G40" i="1"/>
  <c r="H39" i="1"/>
  <c r="G39" i="1"/>
  <c r="I39" i="1" s="1"/>
  <c r="J39" i="1" s="1"/>
  <c r="H38" i="1"/>
  <c r="G38" i="1"/>
  <c r="K38" i="1"/>
  <c r="H37" i="1"/>
  <c r="G37" i="1"/>
  <c r="H13" i="1"/>
  <c r="H14" i="1"/>
  <c r="H12" i="1"/>
  <c r="G13" i="1"/>
  <c r="G14" i="1"/>
  <c r="G15" i="1"/>
  <c r="G12" i="1"/>
  <c r="C13" i="1"/>
  <c r="D13" i="1" s="1"/>
  <c r="K13" i="1" s="1"/>
  <c r="C14" i="1"/>
  <c r="D14" i="1" s="1"/>
  <c r="K14" i="1" s="1"/>
  <c r="C15" i="1"/>
  <c r="D15" i="1" s="1"/>
  <c r="K15" i="1" s="1"/>
  <c r="C12" i="1"/>
  <c r="D12" i="1" s="1"/>
  <c r="I12" i="1" s="1"/>
  <c r="K37" i="1" l="1"/>
  <c r="I37" i="1"/>
  <c r="J37" i="1" s="1"/>
  <c r="K40" i="1"/>
  <c r="I40" i="1"/>
  <c r="J40" i="1" s="1"/>
  <c r="I38" i="1"/>
  <c r="J38" i="1" s="1"/>
  <c r="K39" i="1"/>
  <c r="K12" i="1"/>
  <c r="I13" i="1"/>
  <c r="J13" i="1" s="1"/>
  <c r="J14" i="1"/>
  <c r="I15" i="1"/>
  <c r="J15" i="1" s="1"/>
  <c r="I14" i="1"/>
  <c r="J12" i="1"/>
</calcChain>
</file>

<file path=xl/sharedStrings.xml><?xml version="1.0" encoding="utf-8"?>
<sst xmlns="http://schemas.openxmlformats.org/spreadsheetml/2006/main" count="37" uniqueCount="27">
  <si>
    <t>Lab 02</t>
  </si>
  <si>
    <t>To verify the validity of hookes law and determine the spring constant</t>
  </si>
  <si>
    <t>Apparatus</t>
  </si>
  <si>
    <t>Hookes Law Apparatus, UMT-29663</t>
  </si>
  <si>
    <t>Material</t>
  </si>
  <si>
    <t>3 springs, hardness different</t>
  </si>
  <si>
    <t>wire thickness is inversely proportional to hardness of the spring</t>
  </si>
  <si>
    <t>Deflection 1 of loading (mm)</t>
  </si>
  <si>
    <t>Deflection 2 of unloading (mm)</t>
  </si>
  <si>
    <t>Spring Constant (k) (N/mm)</t>
  </si>
  <si>
    <t>Soft Spring 1:</t>
  </si>
  <si>
    <t>Displacement Mean</t>
  </si>
  <si>
    <t>Force (N)</t>
  </si>
  <si>
    <t>Mass (Kg)</t>
  </si>
  <si>
    <t>Mass (g)</t>
  </si>
  <si>
    <t>Change in Length (mm)</t>
  </si>
  <si>
    <t>Spring Constant (k) (N/m) (Experimental)</t>
  </si>
  <si>
    <t>Spring Constant (k) (N/m) (Theoretical)</t>
  </si>
  <si>
    <t>Student Name</t>
  </si>
  <si>
    <t>ID</t>
  </si>
  <si>
    <t>Instructor</t>
  </si>
  <si>
    <t>Batch/Program</t>
  </si>
  <si>
    <t>Mohammad Abubakar Atiq</t>
  </si>
  <si>
    <t>F2022031002</t>
  </si>
  <si>
    <t>Hafiz Osaid</t>
  </si>
  <si>
    <t>BSIE</t>
  </si>
  <si>
    <t>Hard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</si>
</sst>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Soft Spring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 02'!$D$11</c:f>
              <c:strCache>
                <c:ptCount val="1"/>
                <c:pt idx="0">
                  <c:v>Force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'Lab 02'!$G$12:$G$15</c:f>
              <c:numCache>
                <c:formatCode>General</c:formatCode>
                <c:ptCount val="4"/>
                <c:pt idx="0">
                  <c:v>23.5</c:v>
                </c:pt>
                <c:pt idx="1">
                  <c:v>63.5</c:v>
                </c:pt>
                <c:pt idx="2">
                  <c:v>124</c:v>
                </c:pt>
                <c:pt idx="3">
                  <c:v>183</c:v>
                </c:pt>
              </c:numCache>
            </c:numRef>
          </c:cat>
          <c:val>
            <c:numRef>
              <c:f>'Lab 02'!$D$12:$D$15</c:f>
              <c:numCache>
                <c:formatCode>General</c:formatCode>
                <c:ptCount val="4"/>
                <c:pt idx="0">
                  <c:v>0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0-4F37-A345-482EA1B687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3180704"/>
        <c:axId val="423182144"/>
      </c:lineChart>
      <c:catAx>
        <c:axId val="4231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82144"/>
        <c:crosses val="autoZero"/>
        <c:auto val="1"/>
        <c:lblAlgn val="ctr"/>
        <c:lblOffset val="100"/>
        <c:noMultiLvlLbl val="0"/>
      </c:catAx>
      <c:valAx>
        <c:axId val="423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8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02'!$D$36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02'!$G$37:$G$40</c:f>
              <c:numCache>
                <c:formatCode>General</c:formatCode>
                <c:ptCount val="4"/>
                <c:pt idx="0">
                  <c:v>30.5</c:v>
                </c:pt>
                <c:pt idx="1">
                  <c:v>44</c:v>
                </c:pt>
                <c:pt idx="2">
                  <c:v>60</c:v>
                </c:pt>
                <c:pt idx="3">
                  <c:v>68</c:v>
                </c:pt>
              </c:numCache>
            </c:numRef>
          </c:xVal>
          <c:yVal>
            <c:numRef>
              <c:f>'Lab 02'!$D$37:$D$40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48-4591-8047-688BA601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58720"/>
        <c:axId val="460864120"/>
      </c:scatterChart>
      <c:valAx>
        <c:axId val="4608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64120"/>
        <c:crosses val="autoZero"/>
        <c:crossBetween val="midCat"/>
      </c:valAx>
      <c:valAx>
        <c:axId val="4608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5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195943</xdr:colOff>
      <xdr:row>15</xdr:row>
      <xdr:rowOff>174170</xdr:rowOff>
    </xdr:from>
    <xdr:to>
      <xdr:col>7</xdr:col>
      <xdr:colOff>580572</xdr:colOff>
      <xdr:row>34</xdr:row>
      <xdr:rowOff>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119BB-DADE-78BD-E3DB-6298C5DE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15</xdr:row>
      <xdr:rowOff>43180</xdr:rowOff>
    </xdr:from>
    <xdr:to>
      <xdr:col>10</xdr:col>
      <xdr:colOff>1765300</xdr:colOff>
      <xdr:row>34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1B53E-3677-0FDC-6C5A-4F97A5EC6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zoomScale="70" zoomScaleNormal="70" workbookViewId="0">
      <selection activeCell="A12" sqref="A12"/>
    </sheetView>
  </sheetViews>
  <sheetFormatPr defaultRowHeight="14.4" x14ac:dyDescent="0.3"/>
  <cols>
    <col min="1" max="1" width="15.6640625" bestFit="1" customWidth="1"/>
    <col min="2" max="3" width="13.44140625" bestFit="1" customWidth="1"/>
    <col min="4" max="4" width="10.109375" bestFit="1" customWidth="1"/>
    <col min="5" max="5" width="30.88671875" bestFit="1" customWidth="1"/>
    <col min="6" max="6" width="33.6640625" bestFit="1" customWidth="1"/>
    <col min="7" max="7" width="22" bestFit="1" customWidth="1"/>
    <col min="8" max="8" width="24.88671875" bestFit="1" customWidth="1"/>
    <col min="9" max="9" width="28.21875" bestFit="1" customWidth="1"/>
    <col min="10" max="10" width="43.109375" bestFit="1" customWidth="1"/>
    <col min="11" max="11" width="39.77734375" bestFit="1" customWidth="1"/>
  </cols>
  <sheetData>
    <row r="1" spans="1:12" ht="15.6" x14ac:dyDescent="0.3">
      <c r="A1" s="2" t="s">
        <v>18</v>
      </c>
      <c r="B1" s="5" t="s">
        <v>22</v>
      </c>
      <c r="C1" s="5"/>
      <c r="D1" s="5"/>
      <c r="E1" s="1"/>
      <c r="F1" s="1"/>
      <c r="G1" s="1"/>
      <c r="H1" s="1"/>
      <c r="I1" s="1"/>
      <c r="J1" s="1"/>
      <c r="K1" s="1"/>
      <c r="L1" s="1"/>
    </row>
    <row r="2" spans="1:12" ht="15.6" x14ac:dyDescent="0.3">
      <c r="A2" s="2" t="s">
        <v>19</v>
      </c>
      <c r="B2" s="5" t="s">
        <v>23</v>
      </c>
      <c r="C2" s="5"/>
      <c r="D2" s="5"/>
      <c r="E2" s="1"/>
      <c r="F2" s="1"/>
      <c r="G2" s="1"/>
      <c r="H2" s="1"/>
      <c r="I2" s="1"/>
      <c r="J2" s="1"/>
      <c r="K2" s="1"/>
      <c r="L2" s="1"/>
    </row>
    <row r="3" spans="1:12" ht="15.6" x14ac:dyDescent="0.3">
      <c r="A3" s="2" t="s">
        <v>20</v>
      </c>
      <c r="B3" s="5" t="s">
        <v>24</v>
      </c>
      <c r="C3" s="5"/>
      <c r="D3" s="5"/>
      <c r="E3" s="1"/>
      <c r="F3" s="1"/>
      <c r="G3" s="1"/>
      <c r="H3" s="1"/>
      <c r="I3" s="1"/>
      <c r="J3" s="1"/>
      <c r="K3" s="1"/>
      <c r="L3" s="1"/>
    </row>
    <row r="4" spans="1:12" ht="15.6" x14ac:dyDescent="0.3">
      <c r="A4" s="2" t="s">
        <v>21</v>
      </c>
      <c r="B4" s="5" t="s">
        <v>25</v>
      </c>
      <c r="C4" s="5"/>
      <c r="D4" s="5"/>
      <c r="E4" s="1"/>
      <c r="F4" s="1"/>
      <c r="G4" s="1"/>
      <c r="H4" s="1"/>
      <c r="I4" s="1"/>
      <c r="J4" s="1"/>
      <c r="K4" s="1"/>
      <c r="L4" s="1"/>
    </row>
    <row r="5" spans="1:12" ht="15.6" x14ac:dyDescent="0.3">
      <c r="A5" s="1" t="s">
        <v>0</v>
      </c>
      <c r="B5" s="6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5.6" x14ac:dyDescent="0.3">
      <c r="A6" s="1" t="s">
        <v>2</v>
      </c>
      <c r="B6" s="4" t="s">
        <v>3</v>
      </c>
      <c r="C6" s="4"/>
      <c r="D6" s="4"/>
      <c r="E6" s="4"/>
      <c r="F6" s="4"/>
      <c r="G6" s="4"/>
      <c r="H6" s="1"/>
      <c r="I6" s="1"/>
      <c r="J6" s="1"/>
      <c r="K6" s="1"/>
      <c r="L6" s="1"/>
    </row>
    <row r="7" spans="1:12" ht="15.6" x14ac:dyDescent="0.3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6" x14ac:dyDescent="0.3">
      <c r="A8" s="1"/>
      <c r="B8" s="4" t="s">
        <v>5</v>
      </c>
      <c r="C8" s="4"/>
      <c r="D8" s="4"/>
      <c r="E8" s="4"/>
      <c r="F8" s="4"/>
      <c r="G8" s="1"/>
      <c r="H8" s="1"/>
      <c r="I8" s="1"/>
      <c r="J8" s="1"/>
      <c r="K8" s="1"/>
      <c r="L8" s="1"/>
    </row>
    <row r="9" spans="1:12" ht="15.6" x14ac:dyDescent="0.3">
      <c r="A9" s="1"/>
      <c r="B9" s="4" t="s">
        <v>6</v>
      </c>
      <c r="C9" s="4"/>
      <c r="D9" s="4"/>
      <c r="E9" s="4"/>
      <c r="F9" s="4"/>
      <c r="G9" s="1"/>
      <c r="H9" s="1"/>
      <c r="I9" s="1"/>
      <c r="J9" s="1"/>
      <c r="K9" s="1"/>
      <c r="L9" s="1"/>
    </row>
    <row r="10" spans="1:12" ht="15.6" x14ac:dyDescent="0.3">
      <c r="A10" s="1"/>
      <c r="B10" s="4" t="s">
        <v>10</v>
      </c>
      <c r="C10" s="4"/>
      <c r="D10" s="1"/>
      <c r="E10" s="1"/>
      <c r="F10" s="1"/>
      <c r="G10" s="1"/>
      <c r="H10" s="1"/>
      <c r="I10" s="1"/>
      <c r="J10" s="1"/>
      <c r="K10" s="1"/>
      <c r="L10" s="1"/>
    </row>
    <row r="11" spans="1:12" ht="15.6" x14ac:dyDescent="0.3">
      <c r="A11" s="1"/>
      <c r="B11" s="2" t="s">
        <v>14</v>
      </c>
      <c r="C11" s="2" t="s">
        <v>13</v>
      </c>
      <c r="D11" s="2" t="s">
        <v>12</v>
      </c>
      <c r="E11" s="2" t="s">
        <v>7</v>
      </c>
      <c r="F11" s="2" t="s">
        <v>8</v>
      </c>
      <c r="G11" s="2" t="s">
        <v>11</v>
      </c>
      <c r="H11" s="2" t="s">
        <v>15</v>
      </c>
      <c r="I11" s="2" t="s">
        <v>9</v>
      </c>
      <c r="J11" s="2" t="s">
        <v>16</v>
      </c>
      <c r="K11" s="2" t="s">
        <v>17</v>
      </c>
      <c r="L11" s="1"/>
    </row>
    <row r="12" spans="1:12" ht="15.6" x14ac:dyDescent="0.3">
      <c r="A12" s="1"/>
      <c r="B12" s="2">
        <v>0</v>
      </c>
      <c r="C12" s="2">
        <f>B12/1000</f>
        <v>0</v>
      </c>
      <c r="D12" s="2">
        <f>C12*9.8</f>
        <v>0</v>
      </c>
      <c r="E12" s="2">
        <v>23</v>
      </c>
      <c r="F12" s="2">
        <v>24</v>
      </c>
      <c r="G12" s="2">
        <f>AVERAGE(E12:F12)</f>
        <v>23.5</v>
      </c>
      <c r="H12" s="2">
        <f>F12-E12</f>
        <v>1</v>
      </c>
      <c r="I12" s="3">
        <f>D12/G12</f>
        <v>0</v>
      </c>
      <c r="J12" s="3">
        <f>I12*1000</f>
        <v>0</v>
      </c>
      <c r="K12" s="3">
        <f>(D12/E12)*1000</f>
        <v>0</v>
      </c>
      <c r="L12" s="1"/>
    </row>
    <row r="13" spans="1:12" ht="15.6" x14ac:dyDescent="0.3">
      <c r="A13" s="1"/>
      <c r="B13" s="2">
        <v>100</v>
      </c>
      <c r="C13" s="2">
        <f t="shared" ref="C13:C15" si="0">B13/1000</f>
        <v>0.1</v>
      </c>
      <c r="D13" s="2">
        <f t="shared" ref="D13:D15" si="1">C13*9.8</f>
        <v>0.98000000000000009</v>
      </c>
      <c r="E13" s="2">
        <v>62</v>
      </c>
      <c r="F13" s="2">
        <v>65</v>
      </c>
      <c r="G13" s="2">
        <f t="shared" ref="G13:G15" si="2">AVERAGE(E13:F13)</f>
        <v>63.5</v>
      </c>
      <c r="H13" s="2">
        <f t="shared" ref="H13:H14" si="3">F13-E13</f>
        <v>3</v>
      </c>
      <c r="I13" s="3">
        <f t="shared" ref="I13:I15" si="4">D13/G13</f>
        <v>1.5433070866141733E-2</v>
      </c>
      <c r="J13" s="3">
        <f t="shared" ref="J13:J15" si="5">I13*1000</f>
        <v>15.433070866141733</v>
      </c>
      <c r="K13" s="3">
        <f t="shared" ref="K13:K15" si="6">(D13/E13)*1000</f>
        <v>15.806451612903228</v>
      </c>
      <c r="L13" s="1"/>
    </row>
    <row r="14" spans="1:12" ht="15.6" x14ac:dyDescent="0.3">
      <c r="A14" s="1"/>
      <c r="B14" s="2">
        <v>200</v>
      </c>
      <c r="C14" s="2">
        <f t="shared" si="0"/>
        <v>0.2</v>
      </c>
      <c r="D14" s="2">
        <f t="shared" si="1"/>
        <v>1.9600000000000002</v>
      </c>
      <c r="E14" s="2">
        <v>123</v>
      </c>
      <c r="F14" s="2">
        <v>125</v>
      </c>
      <c r="G14" s="2">
        <f t="shared" si="2"/>
        <v>124</v>
      </c>
      <c r="H14" s="2">
        <f t="shared" si="3"/>
        <v>2</v>
      </c>
      <c r="I14" s="3">
        <f t="shared" si="4"/>
        <v>1.5806451612903227E-2</v>
      </c>
      <c r="J14" s="3">
        <f t="shared" si="5"/>
        <v>15.806451612903228</v>
      </c>
      <c r="K14" s="3">
        <f t="shared" si="6"/>
        <v>15.934959349593498</v>
      </c>
      <c r="L14" s="1"/>
    </row>
    <row r="15" spans="1:12" ht="15.6" x14ac:dyDescent="0.3">
      <c r="A15" s="1"/>
      <c r="B15" s="2">
        <v>300</v>
      </c>
      <c r="C15" s="2">
        <f t="shared" si="0"/>
        <v>0.3</v>
      </c>
      <c r="D15" s="2">
        <f t="shared" si="1"/>
        <v>2.94</v>
      </c>
      <c r="E15" s="2">
        <v>183</v>
      </c>
      <c r="F15" s="2">
        <v>183</v>
      </c>
      <c r="G15" s="2">
        <f t="shared" si="2"/>
        <v>183</v>
      </c>
      <c r="H15" s="2">
        <v>0</v>
      </c>
      <c r="I15" s="3">
        <f t="shared" si="4"/>
        <v>1.6065573770491802E-2</v>
      </c>
      <c r="J15" s="3">
        <f t="shared" si="5"/>
        <v>16.065573770491802</v>
      </c>
      <c r="K15" s="3">
        <f t="shared" si="6"/>
        <v>16.065573770491802</v>
      </c>
      <c r="L15" s="1"/>
    </row>
    <row r="35" spans="2:11" ht="15.6" x14ac:dyDescent="0.3">
      <c r="B35" s="4" t="s">
        <v>26</v>
      </c>
      <c r="C35" s="4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2" t="s">
        <v>14</v>
      </c>
      <c r="C36" s="2" t="s">
        <v>13</v>
      </c>
      <c r="D36" s="2" t="s">
        <v>12</v>
      </c>
      <c r="E36" s="2" t="s">
        <v>7</v>
      </c>
      <c r="F36" s="2" t="s">
        <v>8</v>
      </c>
      <c r="G36" s="2" t="s">
        <v>11</v>
      </c>
      <c r="H36" s="2" t="s">
        <v>15</v>
      </c>
      <c r="I36" s="2" t="s">
        <v>9</v>
      </c>
      <c r="J36" s="2" t="s">
        <v>16</v>
      </c>
      <c r="K36" s="2" t="s">
        <v>17</v>
      </c>
    </row>
    <row r="37" spans="2:11" ht="15.6" x14ac:dyDescent="0.3">
      <c r="B37" s="2">
        <f>C37*1000</f>
        <v>306.12244897959181</v>
      </c>
      <c r="C37" s="2">
        <f>D37/9.8</f>
        <v>0.30612244897959179</v>
      </c>
      <c r="D37" s="2">
        <v>3</v>
      </c>
      <c r="E37" s="2">
        <v>30</v>
      </c>
      <c r="F37" s="2">
        <v>31</v>
      </c>
      <c r="G37" s="2">
        <f>AVERAGE(E37:F37)</f>
        <v>30.5</v>
      </c>
      <c r="H37" s="2">
        <f>F37-E37</f>
        <v>1</v>
      </c>
      <c r="I37" s="3">
        <f>D37/G37</f>
        <v>9.8360655737704916E-2</v>
      </c>
      <c r="J37" s="3">
        <f>I37*1000</f>
        <v>98.360655737704917</v>
      </c>
      <c r="K37" s="3">
        <f>(D37/E37)*1000</f>
        <v>100</v>
      </c>
    </row>
    <row r="38" spans="2:11" ht="15.6" x14ac:dyDescent="0.3">
      <c r="B38" s="2">
        <f t="shared" ref="B38:B40" si="7">C38*1000</f>
        <v>612.24489795918362</v>
      </c>
      <c r="C38" s="2">
        <f t="shared" ref="C38:C40" si="8">D38/9.8</f>
        <v>0.61224489795918358</v>
      </c>
      <c r="D38" s="2">
        <v>6</v>
      </c>
      <c r="E38" s="2">
        <v>43</v>
      </c>
      <c r="F38" s="2">
        <v>45</v>
      </c>
      <c r="G38" s="2">
        <f t="shared" ref="G38:G40" si="9">AVERAGE(E38:F38)</f>
        <v>44</v>
      </c>
      <c r="H38" s="2">
        <f t="shared" ref="H38:H39" si="10">F38-E38</f>
        <v>2</v>
      </c>
      <c r="I38" s="3">
        <f t="shared" ref="I38:I40" si="11">D38/G38</f>
        <v>0.13636363636363635</v>
      </c>
      <c r="J38" s="3">
        <f t="shared" ref="J38:J40" si="12">I38*1000</f>
        <v>136.36363636363635</v>
      </c>
      <c r="K38" s="3">
        <f t="shared" ref="K38:K40" si="13">(D38/E38)*1000</f>
        <v>139.53488372093022</v>
      </c>
    </row>
    <row r="39" spans="2:11" ht="15.6" x14ac:dyDescent="0.3">
      <c r="B39" s="2">
        <f t="shared" si="7"/>
        <v>918.36734693877543</v>
      </c>
      <c r="C39" s="2">
        <f t="shared" si="8"/>
        <v>0.91836734693877542</v>
      </c>
      <c r="D39" s="2">
        <v>9</v>
      </c>
      <c r="E39" s="2">
        <v>59</v>
      </c>
      <c r="F39" s="2">
        <v>61</v>
      </c>
      <c r="G39" s="2">
        <f t="shared" si="9"/>
        <v>60</v>
      </c>
      <c r="H39" s="2">
        <f t="shared" si="10"/>
        <v>2</v>
      </c>
      <c r="I39" s="3">
        <f t="shared" si="11"/>
        <v>0.15</v>
      </c>
      <c r="J39" s="3">
        <f t="shared" si="12"/>
        <v>150</v>
      </c>
      <c r="K39" s="3">
        <f t="shared" si="13"/>
        <v>152.54237288135593</v>
      </c>
    </row>
    <row r="40" spans="2:11" ht="15.6" x14ac:dyDescent="0.3">
      <c r="B40" s="2">
        <f t="shared" si="7"/>
        <v>1224.4897959183672</v>
      </c>
      <c r="C40" s="2">
        <f t="shared" si="8"/>
        <v>1.2244897959183672</v>
      </c>
      <c r="D40" s="2">
        <v>12</v>
      </c>
      <c r="E40" s="2">
        <v>68</v>
      </c>
      <c r="F40" s="2">
        <v>68</v>
      </c>
      <c r="G40" s="2">
        <f t="shared" si="9"/>
        <v>68</v>
      </c>
      <c r="H40" s="2">
        <v>0</v>
      </c>
      <c r="I40" s="3">
        <f t="shared" si="11"/>
        <v>0.17647058823529413</v>
      </c>
      <c r="J40" s="3">
        <f t="shared" si="12"/>
        <v>176.47058823529412</v>
      </c>
      <c r="K40" s="3">
        <f t="shared" si="13"/>
        <v>176.47058823529412</v>
      </c>
    </row>
  </sheetData>
  <mergeCells count="10">
    <mergeCell ref="B35:C35"/>
    <mergeCell ref="B1:D1"/>
    <mergeCell ref="B2:D2"/>
    <mergeCell ref="B3:D3"/>
    <mergeCell ref="B4:D4"/>
    <mergeCell ref="B10:C10"/>
    <mergeCell ref="B6:G6"/>
    <mergeCell ref="B5:L5"/>
    <mergeCell ref="B8:F8"/>
    <mergeCell ref="B9:F9"/>
  </mergeCells>
  <pageMargins left="0.7" right="0.7" top="0.75" bottom="0.75" header="0.3" footer="0.3"/>
  <pageSetup paperSize="9"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02</vt:lpstr>
      <vt:lpstr>'Lab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AbuBakarAtiq</dc:creator>
  <cp:lastModifiedBy>AbuBakarAtiq</cp:lastModifiedBy>
  <cp:lastPrinted>2024-10-30T17:49:58Z</cp:lastPrinted>
  <dcterms:created xsi:type="dcterms:W3CDTF">2015-06-05T18:17:20Z</dcterms:created>
  <dcterms:modified xsi:type="dcterms:W3CDTF">2024-12-20T04:27:19Z</dcterms:modified>
</cp:coreProperties>
</file>