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buBakarAtiq\Desktop\Mechanics_of_Materials_Lab\Lab_07_(5th_by_definition)_13th_November_2024_repeated_on_5th_Dec\"/>
    </mc:Choice>
  </mc:AlternateContent>
  <xr:revisionPtr revIDLastSave="0" documentId="13_ncr:1_{3669E00A-3851-4E68-99F8-5B81E9134F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b 07" sheetId="1" r:id="rId1"/>
  </sheets>
  <definedNames>
    <definedName name="_xlnm.Print_Area" localSheetId="0">'Lab 07'!$A$1:$P$29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O27" i="1"/>
  <c r="N27" i="1"/>
  <c r="I27" i="1"/>
  <c r="J27" i="1" s="1"/>
  <c r="E27" i="1"/>
  <c r="O26" i="1"/>
  <c r="N26" i="1"/>
  <c r="I26" i="1"/>
  <c r="J26" i="1" s="1"/>
  <c r="E26" i="1"/>
  <c r="O25" i="1"/>
  <c r="N25" i="1"/>
  <c r="I25" i="1"/>
  <c r="J25" i="1" s="1"/>
  <c r="E25" i="1"/>
  <c r="O24" i="1"/>
  <c r="N24" i="1"/>
  <c r="I24" i="1"/>
  <c r="J24" i="1" s="1"/>
  <c r="E24" i="1"/>
  <c r="O16" i="1"/>
  <c r="O17" i="1"/>
  <c r="O18" i="1"/>
  <c r="N16" i="1"/>
  <c r="N17" i="1"/>
  <c r="N18" i="1"/>
  <c r="O15" i="1"/>
  <c r="N15" i="1"/>
  <c r="I16" i="1"/>
  <c r="J16" i="1" s="1"/>
  <c r="I17" i="1"/>
  <c r="J17" i="1" s="1"/>
  <c r="I18" i="1"/>
  <c r="J18" i="1" s="1"/>
  <c r="I15" i="1"/>
  <c r="J15" i="1" s="1"/>
  <c r="E18" i="1"/>
  <c r="F18" i="1" s="1"/>
  <c r="K7" i="1"/>
  <c r="M7" i="1" s="1"/>
  <c r="K6" i="1"/>
  <c r="M6" i="1" s="1"/>
  <c r="K5" i="1"/>
  <c r="E16" i="1"/>
  <c r="F16" i="1" s="1"/>
  <c r="E17" i="1"/>
  <c r="F17" i="1" s="1"/>
  <c r="E15" i="1"/>
  <c r="F15" i="1" s="1"/>
  <c r="H8" i="1" l="1"/>
  <c r="J8" i="1" s="1"/>
  <c r="K25" i="1"/>
  <c r="K18" i="1"/>
  <c r="K27" i="1" l="1"/>
  <c r="K16" i="1"/>
  <c r="K17" i="1"/>
  <c r="K15" i="1"/>
  <c r="K26" i="1"/>
  <c r="K24" i="1"/>
</calcChain>
</file>

<file path=xl/sharedStrings.xml><?xml version="1.0" encoding="utf-8"?>
<sst xmlns="http://schemas.openxmlformats.org/spreadsheetml/2006/main" count="64" uniqueCount="29">
  <si>
    <t>Lab 07</t>
  </si>
  <si>
    <t>To determine central deflection of a simply supported beam loaded at mid span.</t>
  </si>
  <si>
    <t>Height of beam (h):</t>
  </si>
  <si>
    <t>Modulus of elasticity E:</t>
  </si>
  <si>
    <t>=</t>
  </si>
  <si>
    <t xml:space="preserve">Applied Load (W) </t>
  </si>
  <si>
    <t>N</t>
  </si>
  <si>
    <t>Loading</t>
  </si>
  <si>
    <t>Unloading</t>
  </si>
  <si>
    <t>Average</t>
  </si>
  <si>
    <t>Theoretical Deflection</t>
  </si>
  <si>
    <t>Area moment of inertia (I):</t>
  </si>
  <si>
    <t>Mass</t>
  </si>
  <si>
    <t>(g)</t>
  </si>
  <si>
    <t>(Kg)</t>
  </si>
  <si>
    <t>Serial No.</t>
  </si>
  <si>
    <t>Effective length of beam (L):</t>
  </si>
  <si>
    <t>Width of beam (w):</t>
  </si>
  <si>
    <t>cm</t>
  </si>
  <si>
    <t>mm</t>
  </si>
  <si>
    <t>m</t>
  </si>
  <si>
    <t>Experimental Deflection (W)</t>
  </si>
  <si>
    <t>(W)</t>
  </si>
  <si>
    <t>Name:</t>
  </si>
  <si>
    <t>ID:</t>
  </si>
  <si>
    <t>Mohammad Abubakar Atiq</t>
  </si>
  <si>
    <t>F2022031002</t>
  </si>
  <si>
    <t>GPa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</si>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</sst>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1851</xdr:colOff>
      <xdr:row>7</xdr:row>
      <xdr:rowOff>30480</xdr:rowOff>
    </xdr:from>
    <xdr:ext cx="1285929" cy="4309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A011B2E-1C15-17AF-30A0-2ACA8E709297}"/>
                </a:ext>
              </a:extLst>
            </xdr:cNvPr>
            <xdr:cNvSpPr txBox="1"/>
          </xdr:nvSpPr>
          <xdr:spPr>
            <a:xfrm flipH="1">
              <a:off x="2440251" y="762000"/>
              <a:ext cx="1285929" cy="4309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𝐼</m:t>
                    </m:r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𝑤</m:t>
                        </m:r>
                        <m:sSup>
                          <m:sSup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12</m:t>
                        </m:r>
                      </m:den>
                    </m:f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A011B2E-1C15-17AF-30A0-2ACA8E709297}"/>
                </a:ext>
              </a:extLst>
            </xdr:cNvPr>
            <xdr:cNvSpPr txBox="1"/>
          </xdr:nvSpPr>
          <xdr:spPr>
            <a:xfrm flipH="1">
              <a:off x="2440251" y="762000"/>
              <a:ext cx="1285929" cy="4309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𝐼=(𝑤ℎ^3)/12</a:t>
              </a:r>
              <a:endParaRPr lang="en-US" sz="1100" kern="1200"/>
            </a:p>
          </xdr:txBody>
        </xdr:sp>
      </mc:Fallback>
    </mc:AlternateContent>
    <xdr:clientData/>
  </xdr:oneCellAnchor>
  <xdr:oneCellAnchor>
    <xdr:from>
      <xdr:col>10</xdr:col>
      <xdr:colOff>129540</xdr:colOff>
      <xdr:row>11</xdr:row>
      <xdr:rowOff>0</xdr:rowOff>
    </xdr:from>
    <xdr:ext cx="1285929" cy="4560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3530BAA-1D9B-4FA8-A85F-5ED9B21FC338}"/>
                </a:ext>
              </a:extLst>
            </xdr:cNvPr>
            <xdr:cNvSpPr txBox="1"/>
          </xdr:nvSpPr>
          <xdr:spPr>
            <a:xfrm flipH="1">
              <a:off x="5448300" y="1463040"/>
              <a:ext cx="1285929" cy="4560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𝛿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𝐶𝑇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𝑤</m:t>
                        </m:r>
                        <m:sSup>
                          <m:sSup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𝐿</m:t>
                            </m:r>
                          </m:e>
                          <m:sup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48</m:t>
                        </m:r>
                        <m:d>
                          <m:d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𝐸𝐼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3530BAA-1D9B-4FA8-A85F-5ED9B21FC338}"/>
                </a:ext>
              </a:extLst>
            </xdr:cNvPr>
            <xdr:cNvSpPr txBox="1"/>
          </xdr:nvSpPr>
          <xdr:spPr>
            <a:xfrm flipH="1">
              <a:off x="5448300" y="1463040"/>
              <a:ext cx="1285929" cy="4560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𝛿_𝐶𝑇=(𝑤𝐿^3)/48(𝐸𝐼) </a:t>
              </a:r>
              <a:endParaRPr lang="en-US" sz="1100" kern="1200"/>
            </a:p>
          </xdr:txBody>
        </xdr:sp>
      </mc:Fallback>
    </mc:AlternateContent>
    <xdr:clientData/>
  </xdr:oneCellAnchor>
  <xdr:oneCellAnchor>
    <xdr:from>
      <xdr:col>10</xdr:col>
      <xdr:colOff>129540</xdr:colOff>
      <xdr:row>20</xdr:row>
      <xdr:rowOff>0</xdr:rowOff>
    </xdr:from>
    <xdr:ext cx="1285929" cy="4560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0787BB0-9555-46D7-A3A7-18AFC579D4A1}"/>
                </a:ext>
              </a:extLst>
            </xdr:cNvPr>
            <xdr:cNvSpPr txBox="1"/>
          </xdr:nvSpPr>
          <xdr:spPr>
            <a:xfrm flipH="1">
              <a:off x="6134100" y="2156460"/>
              <a:ext cx="1285929" cy="4560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𝛿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𝐶𝑇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𝑤</m:t>
                        </m:r>
                        <m:sSup>
                          <m:sSup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𝐿</m:t>
                            </m:r>
                          </m:e>
                          <m:sup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48</m:t>
                        </m:r>
                        <m:d>
                          <m:d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</a:rPr>
                              <m:t>𝐸𝐼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en-US" sz="1100" kern="12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0787BB0-9555-46D7-A3A7-18AFC579D4A1}"/>
                </a:ext>
              </a:extLst>
            </xdr:cNvPr>
            <xdr:cNvSpPr txBox="1"/>
          </xdr:nvSpPr>
          <xdr:spPr>
            <a:xfrm flipH="1">
              <a:off x="6134100" y="2156460"/>
              <a:ext cx="1285929" cy="4560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 kern="1200">
                  <a:latin typeface="Cambria Math" panose="02040503050406030204" pitchFamily="18" charset="0"/>
                </a:rPr>
                <a:t>𝛿_𝐶𝑇=(𝑤𝐿^3)/48(𝐸𝐼) </a:t>
              </a:r>
              <a:endParaRPr lang="en-US" sz="1100" kern="1200"/>
            </a:p>
          </xdr:txBody>
        </xdr:sp>
      </mc:Fallback>
    </mc:AlternateContent>
    <xdr:clientData/>
  </xdr:oneCellAnchor>
  <xdr:oneCellAnchor>
    <xdr:from>
      <xdr:col>8</xdr:col>
      <xdr:colOff>0</xdr:colOff>
      <xdr:row>7</xdr:row>
      <xdr:rowOff>104776</xdr:rowOff>
    </xdr:from>
    <xdr:ext cx="371475" cy="26699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D897004-F167-4F92-9065-DCEA5340D8A6}"/>
                </a:ext>
              </a:extLst>
            </xdr:cNvPr>
            <xdr:cNvSpPr txBox="1"/>
          </xdr:nvSpPr>
          <xdr:spPr>
            <a:xfrm flipH="1">
              <a:off x="5391150" y="1371601"/>
              <a:ext cx="371475" cy="2669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 kern="12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D897004-F167-4F92-9065-DCEA5340D8A6}"/>
                </a:ext>
              </a:extLst>
            </xdr:cNvPr>
            <xdr:cNvSpPr txBox="1"/>
          </xdr:nvSpPr>
          <xdr:spPr>
            <a:xfrm flipH="1">
              <a:off x="5391150" y="1371601"/>
              <a:ext cx="371475" cy="2669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 kern="1200">
                  <a:latin typeface="Cambria Math" panose="02040503050406030204" pitchFamily="18" charset="0"/>
                </a:rPr>
                <a:t>𝑚^4</a:t>
              </a:r>
              <a:endParaRPr lang="en-US" sz="1100" kern="1200"/>
            </a:p>
          </xdr:txBody>
        </xdr:sp>
      </mc:Fallback>
    </mc:AlternateContent>
    <xdr:clientData/>
  </xdr:oneCellAnchor>
  <xdr:oneCellAnchor>
    <xdr:from>
      <xdr:col>10</xdr:col>
      <xdr:colOff>38100</xdr:colOff>
      <xdr:row>7</xdr:row>
      <xdr:rowOff>123825</xdr:rowOff>
    </xdr:from>
    <xdr:ext cx="371475" cy="26699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560F5E5-3A0D-4DCA-B28D-451461364AA6}"/>
                </a:ext>
              </a:extLst>
            </xdr:cNvPr>
            <xdr:cNvSpPr txBox="1"/>
          </xdr:nvSpPr>
          <xdr:spPr>
            <a:xfrm flipH="1">
              <a:off x="6858000" y="1390650"/>
              <a:ext cx="371475" cy="2669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𝑖𝑛</m:t>
                        </m:r>
                      </m:e>
                      <m:sup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 kern="12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560F5E5-3A0D-4DCA-B28D-451461364AA6}"/>
                </a:ext>
              </a:extLst>
            </xdr:cNvPr>
            <xdr:cNvSpPr txBox="1"/>
          </xdr:nvSpPr>
          <xdr:spPr>
            <a:xfrm flipH="1">
              <a:off x="6858000" y="1390650"/>
              <a:ext cx="371475" cy="2669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 kern="1200">
                  <a:latin typeface="Cambria Math" panose="02040503050406030204" pitchFamily="18" charset="0"/>
                </a:rPr>
                <a:t>〖𝑖𝑛〗^4</a:t>
              </a:r>
              <a:endParaRPr lang="en-US" sz="1100" kern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8"/>
  <sheetViews>
    <sheetView showGridLines="0" tabSelected="1" view="pageBreakPreview" topLeftCell="C1" zoomScale="80" zoomScaleNormal="100" zoomScaleSheetLayoutView="80" workbookViewId="0">
      <selection activeCell="G20" sqref="G20:J20"/>
    </sheetView>
  </sheetViews>
  <sheetFormatPr defaultRowHeight="14.4" x14ac:dyDescent="0.3"/>
  <cols>
    <col min="6" max="6" width="15.33203125" bestFit="1" customWidth="1"/>
    <col min="8" max="8" width="10" bestFit="1" customWidth="1"/>
    <col min="10" max="10" width="12" bestFit="1" customWidth="1"/>
  </cols>
  <sheetData>
    <row r="2" spans="2:15" x14ac:dyDescent="0.3">
      <c r="B2" s="8" t="s">
        <v>0</v>
      </c>
      <c r="C2" s="10" t="s">
        <v>1</v>
      </c>
      <c r="D2" s="10"/>
      <c r="E2" s="10"/>
      <c r="F2" s="10"/>
      <c r="G2" s="10"/>
      <c r="H2" s="10"/>
      <c r="I2" s="10"/>
      <c r="J2" s="10"/>
      <c r="K2" s="10"/>
      <c r="L2" s="10"/>
      <c r="M2" s="21"/>
      <c r="N2" s="21"/>
      <c r="O2" s="22"/>
    </row>
    <row r="3" spans="2:15" x14ac:dyDescent="0.3">
      <c r="B3" s="23" t="s">
        <v>23</v>
      </c>
      <c r="C3" s="24" t="s">
        <v>25</v>
      </c>
      <c r="D3" s="24"/>
      <c r="E3" s="24"/>
      <c r="F3" s="25"/>
      <c r="G3" s="25"/>
      <c r="H3" s="25"/>
      <c r="I3" s="25"/>
      <c r="J3" s="25"/>
      <c r="K3" s="25"/>
      <c r="L3" s="25"/>
      <c r="M3" s="26"/>
      <c r="N3" s="26"/>
      <c r="O3" s="27"/>
    </row>
    <row r="4" spans="2:15" x14ac:dyDescent="0.3">
      <c r="B4" s="23" t="s">
        <v>24</v>
      </c>
      <c r="C4" s="28" t="s">
        <v>26</v>
      </c>
      <c r="D4" s="28"/>
      <c r="E4" s="28"/>
      <c r="F4" s="26"/>
      <c r="G4" s="26"/>
      <c r="H4" s="26"/>
      <c r="I4" s="26"/>
      <c r="J4" s="26"/>
      <c r="K4" s="26"/>
      <c r="L4" s="26"/>
      <c r="M4" s="26"/>
      <c r="N4" s="26"/>
      <c r="O4" s="27"/>
    </row>
    <row r="5" spans="2:15" x14ac:dyDescent="0.3">
      <c r="B5" s="9">
        <v>1</v>
      </c>
      <c r="C5" s="19" t="s">
        <v>16</v>
      </c>
      <c r="D5" s="19"/>
      <c r="E5" s="19"/>
      <c r="F5" s="19"/>
      <c r="G5" s="25" t="s">
        <v>4</v>
      </c>
      <c r="H5" s="1">
        <v>134</v>
      </c>
      <c r="I5" s="25" t="s">
        <v>18</v>
      </c>
      <c r="J5" s="25"/>
      <c r="K5" s="25">
        <f>H5/100</f>
        <v>1.34</v>
      </c>
      <c r="L5" s="25" t="s">
        <v>20</v>
      </c>
      <c r="M5" s="26">
        <f>K5*39.3701</f>
        <v>52.755934000000003</v>
      </c>
      <c r="N5" s="26" t="s">
        <v>28</v>
      </c>
      <c r="O5" s="27"/>
    </row>
    <row r="6" spans="2:15" x14ac:dyDescent="0.3">
      <c r="B6" s="9">
        <v>2</v>
      </c>
      <c r="C6" s="19" t="s">
        <v>17</v>
      </c>
      <c r="D6" s="19"/>
      <c r="E6" s="19"/>
      <c r="F6" s="19"/>
      <c r="G6" s="25" t="s">
        <v>4</v>
      </c>
      <c r="H6" s="1">
        <v>25</v>
      </c>
      <c r="I6" s="25" t="s">
        <v>19</v>
      </c>
      <c r="J6" s="25"/>
      <c r="K6" s="25">
        <f>H6/1000</f>
        <v>2.5000000000000001E-2</v>
      </c>
      <c r="L6" s="25" t="s">
        <v>20</v>
      </c>
      <c r="M6" s="26">
        <f>K6*39.3701</f>
        <v>0.98425250000000009</v>
      </c>
      <c r="N6" s="26" t="s">
        <v>28</v>
      </c>
      <c r="O6" s="27"/>
    </row>
    <row r="7" spans="2:15" x14ac:dyDescent="0.3">
      <c r="B7" s="9">
        <v>3</v>
      </c>
      <c r="C7" s="19" t="s">
        <v>2</v>
      </c>
      <c r="D7" s="19"/>
      <c r="E7" s="19"/>
      <c r="F7" s="19"/>
      <c r="G7" s="25" t="s">
        <v>4</v>
      </c>
      <c r="H7" s="1">
        <v>7.2</v>
      </c>
      <c r="I7" s="25" t="s">
        <v>19</v>
      </c>
      <c r="J7" s="25"/>
      <c r="K7" s="25">
        <f>H7/1000</f>
        <v>7.1999999999999998E-3</v>
      </c>
      <c r="L7" s="25" t="s">
        <v>20</v>
      </c>
      <c r="M7" s="26">
        <f>K7*39.3701</f>
        <v>0.28346472</v>
      </c>
      <c r="N7" s="26" t="s">
        <v>28</v>
      </c>
      <c r="O7" s="27"/>
    </row>
    <row r="8" spans="2:15" ht="40.200000000000003" customHeight="1" x14ac:dyDescent="0.3">
      <c r="B8" s="9">
        <v>4</v>
      </c>
      <c r="C8" s="19" t="s">
        <v>11</v>
      </c>
      <c r="D8" s="19"/>
      <c r="E8" s="19"/>
      <c r="F8" s="19"/>
      <c r="G8" s="25" t="s">
        <v>4</v>
      </c>
      <c r="H8" s="1">
        <f>$K$6*$K$7^3/12</f>
        <v>7.7759999999999998E-10</v>
      </c>
      <c r="I8" s="25"/>
      <c r="J8" s="25">
        <f>H8*39.3701</f>
        <v>3.0614189759999997E-8</v>
      </c>
      <c r="K8" s="25"/>
      <c r="L8" s="25"/>
      <c r="M8" s="26"/>
      <c r="N8" s="26"/>
      <c r="O8" s="27"/>
    </row>
    <row r="9" spans="2:15" x14ac:dyDescent="0.3">
      <c r="B9" s="9">
        <v>5</v>
      </c>
      <c r="C9" s="19" t="s">
        <v>3</v>
      </c>
      <c r="D9" s="19"/>
      <c r="E9" s="19"/>
      <c r="F9" s="19"/>
      <c r="G9" s="25" t="s">
        <v>4</v>
      </c>
      <c r="H9" s="1">
        <v>2.0059999999999998</v>
      </c>
      <c r="I9" s="25" t="s">
        <v>27</v>
      </c>
      <c r="J9" s="25"/>
      <c r="K9" s="25"/>
      <c r="L9" s="25"/>
      <c r="M9" s="26"/>
      <c r="N9" s="26"/>
      <c r="O9" s="27"/>
    </row>
    <row r="10" spans="2:15" x14ac:dyDescent="0.3">
      <c r="B10" s="29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7"/>
    </row>
    <row r="11" spans="2:15" x14ac:dyDescent="0.3">
      <c r="B11" s="29"/>
      <c r="C11" s="14" t="s">
        <v>15</v>
      </c>
      <c r="D11" s="4" t="s">
        <v>12</v>
      </c>
      <c r="E11" s="2" t="s">
        <v>12</v>
      </c>
      <c r="F11" s="4" t="s">
        <v>5</v>
      </c>
      <c r="G11" s="17" t="s">
        <v>21</v>
      </c>
      <c r="H11" s="12"/>
      <c r="I11" s="12"/>
      <c r="J11" s="13"/>
      <c r="K11" s="10" t="s">
        <v>10</v>
      </c>
      <c r="L11" s="10"/>
      <c r="M11" s="11"/>
      <c r="N11" s="26"/>
      <c r="O11" s="27"/>
    </row>
    <row r="12" spans="2:15" x14ac:dyDescent="0.3">
      <c r="B12" s="29"/>
      <c r="C12" s="15"/>
      <c r="D12" s="5" t="s">
        <v>13</v>
      </c>
      <c r="E12" s="25" t="s">
        <v>14</v>
      </c>
      <c r="F12" s="5" t="s">
        <v>6</v>
      </c>
      <c r="G12" s="4" t="s">
        <v>7</v>
      </c>
      <c r="H12" s="4" t="s">
        <v>8</v>
      </c>
      <c r="I12" s="4" t="s">
        <v>9</v>
      </c>
      <c r="J12" s="4" t="s">
        <v>9</v>
      </c>
      <c r="K12" s="15"/>
      <c r="L12" s="24"/>
      <c r="M12" s="18"/>
      <c r="N12" s="26"/>
      <c r="O12" s="27"/>
    </row>
    <row r="13" spans="2:15" x14ac:dyDescent="0.3">
      <c r="B13" s="29"/>
      <c r="C13" s="15"/>
      <c r="D13" s="5"/>
      <c r="E13" s="25"/>
      <c r="F13" s="5"/>
      <c r="G13" s="5"/>
      <c r="H13" s="5"/>
      <c r="I13" s="5" t="s">
        <v>22</v>
      </c>
      <c r="J13" s="5" t="s">
        <v>22</v>
      </c>
      <c r="K13" s="15"/>
      <c r="L13" s="24"/>
      <c r="M13" s="18"/>
      <c r="N13" s="26"/>
      <c r="O13" s="27"/>
    </row>
    <row r="14" spans="2:15" x14ac:dyDescent="0.3">
      <c r="B14" s="29"/>
      <c r="C14" s="16"/>
      <c r="D14" s="6"/>
      <c r="E14" s="1"/>
      <c r="F14" s="6"/>
      <c r="G14" s="6" t="s">
        <v>19</v>
      </c>
      <c r="H14" s="6" t="s">
        <v>19</v>
      </c>
      <c r="I14" s="6" t="s">
        <v>19</v>
      </c>
      <c r="J14" s="6" t="s">
        <v>20</v>
      </c>
      <c r="K14" s="16"/>
      <c r="L14" s="19"/>
      <c r="M14" s="20"/>
      <c r="N14" s="26"/>
      <c r="O14" s="27"/>
    </row>
    <row r="15" spans="2:15" x14ac:dyDescent="0.3">
      <c r="B15" s="29"/>
      <c r="C15" s="3">
        <v>1</v>
      </c>
      <c r="D15" s="3">
        <v>100</v>
      </c>
      <c r="E15" s="3">
        <f>D15/1000</f>
        <v>0.1</v>
      </c>
      <c r="F15" s="3">
        <f>E15*9.8</f>
        <v>0.98000000000000009</v>
      </c>
      <c r="G15" s="3">
        <v>0.47</v>
      </c>
      <c r="H15" s="3">
        <v>0.47</v>
      </c>
      <c r="I15" s="3">
        <f>AVERAGE(G15:H15)</f>
        <v>0.47</v>
      </c>
      <c r="J15" s="7">
        <f>I15/1000</f>
        <v>4.6999999999999999E-4</v>
      </c>
      <c r="K15" s="10">
        <f>J15*$K$5^3/48*$H$9*$H$8</f>
        <v>3.6750072167135999E-14</v>
      </c>
      <c r="L15" s="10"/>
      <c r="M15" s="11"/>
      <c r="N15" s="26">
        <f>G15/1000</f>
        <v>4.6999999999999999E-4</v>
      </c>
      <c r="O15" s="27">
        <f>H15/1000</f>
        <v>4.6999999999999999E-4</v>
      </c>
    </row>
    <row r="16" spans="2:15" x14ac:dyDescent="0.3">
      <c r="B16" s="29"/>
      <c r="C16" s="3">
        <v>2</v>
      </c>
      <c r="D16" s="3">
        <v>200</v>
      </c>
      <c r="E16" s="3">
        <f t="shared" ref="E16:E18" si="0">D16/1000</f>
        <v>0.2</v>
      </c>
      <c r="F16" s="3">
        <f t="shared" ref="F16:F18" si="1">E16*9.8</f>
        <v>1.9600000000000002</v>
      </c>
      <c r="G16" s="3">
        <v>0.87</v>
      </c>
      <c r="H16" s="3">
        <v>0.89</v>
      </c>
      <c r="I16" s="3">
        <f t="shared" ref="I16:I18" si="2">AVERAGE(G16:H16)</f>
        <v>0.88</v>
      </c>
      <c r="J16" s="7">
        <f t="shared" ref="J16:J18" si="3">I16/1000</f>
        <v>8.8000000000000003E-4</v>
      </c>
      <c r="K16" s="10">
        <f t="shared" ref="K16:K18" si="4">J16*$K$5^3/48*$H$9*$H$8</f>
        <v>6.8808645759744008E-14</v>
      </c>
      <c r="L16" s="10"/>
      <c r="M16" s="11"/>
      <c r="N16" s="26">
        <f t="shared" ref="N16:N18" si="5">G16/1000</f>
        <v>8.7000000000000001E-4</v>
      </c>
      <c r="O16" s="27">
        <f t="shared" ref="O16:O18" si="6">H16/1000</f>
        <v>8.9000000000000006E-4</v>
      </c>
    </row>
    <row r="17" spans="2:15" x14ac:dyDescent="0.3">
      <c r="B17" s="29"/>
      <c r="C17" s="3">
        <v>3</v>
      </c>
      <c r="D17" s="3">
        <v>300</v>
      </c>
      <c r="E17" s="3">
        <f t="shared" si="0"/>
        <v>0.3</v>
      </c>
      <c r="F17" s="3">
        <f t="shared" si="1"/>
        <v>2.94</v>
      </c>
      <c r="G17" s="3">
        <v>1.34</v>
      </c>
      <c r="H17" s="3">
        <v>1.39</v>
      </c>
      <c r="I17" s="3">
        <f t="shared" si="2"/>
        <v>1.365</v>
      </c>
      <c r="J17" s="7">
        <f t="shared" si="3"/>
        <v>1.3649999999999999E-3</v>
      </c>
      <c r="K17" s="10">
        <f t="shared" si="4"/>
        <v>1.06731592570512E-13</v>
      </c>
      <c r="L17" s="10"/>
      <c r="M17" s="11"/>
      <c r="N17" s="26">
        <f t="shared" si="5"/>
        <v>1.34E-3</v>
      </c>
      <c r="O17" s="27">
        <f t="shared" si="6"/>
        <v>1.39E-3</v>
      </c>
    </row>
    <row r="18" spans="2:15" x14ac:dyDescent="0.3">
      <c r="B18" s="29"/>
      <c r="C18" s="3">
        <v>4</v>
      </c>
      <c r="D18" s="3">
        <v>400</v>
      </c>
      <c r="E18" s="3">
        <f t="shared" si="0"/>
        <v>0.4</v>
      </c>
      <c r="F18" s="3">
        <f t="shared" si="1"/>
        <v>3.9200000000000004</v>
      </c>
      <c r="G18" s="3">
        <v>1.79</v>
      </c>
      <c r="H18" s="3">
        <v>1.79</v>
      </c>
      <c r="I18" s="3">
        <f t="shared" si="2"/>
        <v>1.79</v>
      </c>
      <c r="J18" s="7">
        <f t="shared" si="3"/>
        <v>1.7900000000000001E-3</v>
      </c>
      <c r="K18" s="17">
        <f t="shared" si="4"/>
        <v>1.3996304080675199E-13</v>
      </c>
      <c r="L18" s="12"/>
      <c r="M18" s="13"/>
      <c r="N18" s="26">
        <f t="shared" si="5"/>
        <v>1.7900000000000001E-3</v>
      </c>
      <c r="O18" s="27">
        <f t="shared" si="6"/>
        <v>1.7900000000000001E-3</v>
      </c>
    </row>
    <row r="19" spans="2:15" x14ac:dyDescent="0.3">
      <c r="B19" s="29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7"/>
    </row>
    <row r="20" spans="2:15" x14ac:dyDescent="0.3">
      <c r="B20" s="29"/>
      <c r="C20" s="14" t="s">
        <v>15</v>
      </c>
      <c r="D20" s="4" t="s">
        <v>12</v>
      </c>
      <c r="E20" s="2" t="s">
        <v>12</v>
      </c>
      <c r="F20" s="4" t="s">
        <v>5</v>
      </c>
      <c r="G20" s="17" t="s">
        <v>21</v>
      </c>
      <c r="H20" s="12"/>
      <c r="I20" s="12"/>
      <c r="J20" s="13"/>
      <c r="K20" s="10" t="s">
        <v>10</v>
      </c>
      <c r="L20" s="10"/>
      <c r="M20" s="11"/>
      <c r="N20" s="26"/>
      <c r="O20" s="27"/>
    </row>
    <row r="21" spans="2:15" x14ac:dyDescent="0.3">
      <c r="B21" s="29"/>
      <c r="C21" s="15"/>
      <c r="D21" s="5" t="s">
        <v>13</v>
      </c>
      <c r="E21" s="25" t="s">
        <v>14</v>
      </c>
      <c r="F21" s="5" t="s">
        <v>6</v>
      </c>
      <c r="G21" s="4" t="s">
        <v>7</v>
      </c>
      <c r="H21" s="4" t="s">
        <v>8</v>
      </c>
      <c r="I21" s="4" t="s">
        <v>9</v>
      </c>
      <c r="J21" s="4" t="s">
        <v>9</v>
      </c>
      <c r="K21" s="15"/>
      <c r="L21" s="24"/>
      <c r="M21" s="18"/>
      <c r="N21" s="26"/>
      <c r="O21" s="27"/>
    </row>
    <row r="22" spans="2:15" x14ac:dyDescent="0.3">
      <c r="B22" s="29"/>
      <c r="C22" s="15"/>
      <c r="D22" s="5"/>
      <c r="E22" s="25"/>
      <c r="F22" s="5"/>
      <c r="G22" s="5"/>
      <c r="H22" s="5"/>
      <c r="I22" s="5" t="s">
        <v>22</v>
      </c>
      <c r="J22" s="5" t="s">
        <v>22</v>
      </c>
      <c r="K22" s="15"/>
      <c r="L22" s="24"/>
      <c r="M22" s="18"/>
      <c r="N22" s="26"/>
      <c r="O22" s="27"/>
    </row>
    <row r="23" spans="2:15" x14ac:dyDescent="0.3">
      <c r="B23" s="29"/>
      <c r="C23" s="16"/>
      <c r="D23" s="6"/>
      <c r="E23" s="1"/>
      <c r="F23" s="6"/>
      <c r="G23" s="6" t="s">
        <v>19</v>
      </c>
      <c r="H23" s="6" t="s">
        <v>19</v>
      </c>
      <c r="I23" s="6" t="s">
        <v>19</v>
      </c>
      <c r="J23" s="6" t="s">
        <v>20</v>
      </c>
      <c r="K23" s="16"/>
      <c r="L23" s="19"/>
      <c r="M23" s="20"/>
      <c r="N23" s="26"/>
      <c r="O23" s="27"/>
    </row>
    <row r="24" spans="2:15" x14ac:dyDescent="0.3">
      <c r="B24" s="29"/>
      <c r="C24" s="3">
        <v>1</v>
      </c>
      <c r="D24" s="3">
        <v>100</v>
      </c>
      <c r="E24" s="3">
        <f>D24/1000</f>
        <v>0.1</v>
      </c>
      <c r="F24" s="3">
        <v>2.9430000000000001</v>
      </c>
      <c r="G24" s="3">
        <v>0.60150000000000003</v>
      </c>
      <c r="H24" s="3">
        <v>1.16E-3</v>
      </c>
      <c r="I24" s="3">
        <f>AVERAGE(G24:H24)</f>
        <v>0.30133000000000004</v>
      </c>
      <c r="J24" s="7">
        <f>I24/1000</f>
        <v>3.0133000000000004E-4</v>
      </c>
      <c r="K24" s="10">
        <f>J24*$K$5^3/48*$H$9*$H$8</f>
        <v>2.3561487757708712E-14</v>
      </c>
      <c r="L24" s="10"/>
      <c r="M24" s="11"/>
      <c r="N24" s="26">
        <f>G24/1000</f>
        <v>6.0150000000000004E-4</v>
      </c>
      <c r="O24" s="27">
        <f>H24/1000</f>
        <v>1.1599999999999999E-6</v>
      </c>
    </row>
    <row r="25" spans="2:15" x14ac:dyDescent="0.3">
      <c r="B25" s="29"/>
      <c r="C25" s="3">
        <v>2</v>
      </c>
      <c r="D25" s="3">
        <v>200</v>
      </c>
      <c r="E25" s="3">
        <f t="shared" ref="E25:E27" si="7">D25/1000</f>
        <v>0.2</v>
      </c>
      <c r="F25" s="3">
        <v>5.8860000000000001</v>
      </c>
      <c r="G25" s="3">
        <v>6.2190000000000002E-2</v>
      </c>
      <c r="H25" s="3">
        <v>2.0999999999999999E-3</v>
      </c>
      <c r="I25" s="3">
        <f t="shared" ref="I25:I27" si="8">AVERAGE(G25:H25)</f>
        <v>3.2145E-2</v>
      </c>
      <c r="J25" s="7">
        <f t="shared" ref="J25:J27" si="9">I25/1000</f>
        <v>3.2144999999999998E-5</v>
      </c>
      <c r="K25" s="10">
        <f t="shared" ref="K25:K27" si="10">J25*$K$5^3/48*$H$9*$H$8</f>
        <v>2.5134703613033762E-15</v>
      </c>
      <c r="L25" s="10"/>
      <c r="M25" s="11"/>
      <c r="N25" s="26">
        <f t="shared" ref="N25:N27" si="11">G25/1000</f>
        <v>6.2189999999999999E-5</v>
      </c>
      <c r="O25" s="27">
        <f t="shared" ref="O25:O27" si="12">H25/1000</f>
        <v>2.0999999999999998E-6</v>
      </c>
    </row>
    <row r="26" spans="2:15" x14ac:dyDescent="0.3">
      <c r="B26" s="29"/>
      <c r="C26" s="3">
        <v>3</v>
      </c>
      <c r="D26" s="3">
        <v>300</v>
      </c>
      <c r="E26" s="3">
        <f t="shared" si="7"/>
        <v>0.3</v>
      </c>
      <c r="F26" s="3">
        <v>8.8290000000000006</v>
      </c>
      <c r="G26" s="3">
        <v>3.2399999999999998E-3</v>
      </c>
      <c r="H26" s="3">
        <v>3.3E-3</v>
      </c>
      <c r="I26" s="3">
        <f t="shared" si="8"/>
        <v>3.2699999999999999E-3</v>
      </c>
      <c r="J26" s="7">
        <f t="shared" si="9"/>
        <v>3.27E-6</v>
      </c>
      <c r="K26" s="10">
        <f t="shared" si="10"/>
        <v>2.5568667231177599E-16</v>
      </c>
      <c r="L26" s="10"/>
      <c r="M26" s="11"/>
      <c r="N26" s="26">
        <f t="shared" si="11"/>
        <v>3.2399999999999999E-6</v>
      </c>
      <c r="O26" s="27">
        <f t="shared" si="12"/>
        <v>3.3000000000000002E-6</v>
      </c>
    </row>
    <row r="27" spans="2:15" x14ac:dyDescent="0.3">
      <c r="B27" s="29"/>
      <c r="C27" s="3">
        <v>4</v>
      </c>
      <c r="D27" s="3">
        <v>400</v>
      </c>
      <c r="E27" s="3">
        <f t="shared" si="7"/>
        <v>0.4</v>
      </c>
      <c r="F27" s="3">
        <v>11.772</v>
      </c>
      <c r="G27" s="3">
        <v>4.3299999999999996E-3</v>
      </c>
      <c r="H27" s="3">
        <v>4.3E-3</v>
      </c>
      <c r="I27" s="3">
        <f t="shared" si="8"/>
        <v>4.3149999999999994E-3</v>
      </c>
      <c r="J27" s="7">
        <f t="shared" si="9"/>
        <v>4.3149999999999993E-6</v>
      </c>
      <c r="K27" s="17">
        <f t="shared" si="10"/>
        <v>3.373969391514719E-16</v>
      </c>
      <c r="L27" s="12"/>
      <c r="M27" s="13"/>
      <c r="N27" s="26">
        <f t="shared" si="11"/>
        <v>4.33E-6</v>
      </c>
      <c r="O27" s="27">
        <f t="shared" si="12"/>
        <v>4.3000000000000003E-6</v>
      </c>
    </row>
    <row r="28" spans="2:15" x14ac:dyDescent="0.3"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2"/>
    </row>
  </sheetData>
  <mergeCells count="24">
    <mergeCell ref="C2:L2"/>
    <mergeCell ref="C5:F5"/>
    <mergeCell ref="C8:F8"/>
    <mergeCell ref="C9:F9"/>
    <mergeCell ref="C6:F6"/>
    <mergeCell ref="C7:F7"/>
    <mergeCell ref="K18:M18"/>
    <mergeCell ref="C11:C14"/>
    <mergeCell ref="G11:J11"/>
    <mergeCell ref="K12:M14"/>
    <mergeCell ref="C3:E3"/>
    <mergeCell ref="C4:E4"/>
    <mergeCell ref="K11:M11"/>
    <mergeCell ref="K15:M15"/>
    <mergeCell ref="K16:M16"/>
    <mergeCell ref="K17:M17"/>
    <mergeCell ref="K25:M25"/>
    <mergeCell ref="K26:M26"/>
    <mergeCell ref="K27:M27"/>
    <mergeCell ref="C20:C23"/>
    <mergeCell ref="G20:J20"/>
    <mergeCell ref="K20:M20"/>
    <mergeCell ref="K21:M23"/>
    <mergeCell ref="K24:M24"/>
  </mergeCells>
  <pageMargins left="0.7" right="0.7" top="0.75" bottom="0.75" header="0.3" footer="0.3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Lab 07</vt:lpstr>
      <vt:lpstr>'Lab 07'!Print_Area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AbuBakarAtiq</dc:creator>
  <cp:lastModifiedBy>AbuBakarAtiq</cp:lastModifiedBy>
  <cp:lastPrinted>2024-12-14T13:44:45Z</cp:lastPrinted>
  <dcterms:created xsi:type="dcterms:W3CDTF">2015-06-05T18:17:20Z</dcterms:created>
  <dcterms:modified xsi:type="dcterms:W3CDTF">2024-12-14T13:49:27Z</dcterms:modified>
</cp:coreProperties>
</file>