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AbuBakarAtiq\Desktop\Mechanics_of_Materials_Lab\Lab_10_18th_December_2024\"/>
    </mc:Choice>
  </mc:AlternateContent>
  <xr:revisionPtr revIDLastSave="0" documentId="13_ncr:1_{93983919-4974-4978-92EC-1056777F1CB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Lab 10" sheetId="1" r:id="rId1"/>
  </sheets>
  <definedNames>
    <definedName name="_xlnm.Print_Area" localSheetId="0">'Lab 10'!$A$1:$P$30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6" i="1" l="1"/>
  <c r="K27" i="1"/>
  <c r="K28" i="1"/>
  <c r="K25" i="1"/>
  <c r="K16" i="1"/>
  <c r="K17" i="1"/>
  <c r="K18" i="1"/>
  <c r="K15" i="1"/>
  <c r="N15" i="1"/>
  <c r="O15" i="1"/>
  <c r="J15" i="1"/>
  <c r="I15" i="1"/>
  <c r="F15" i="1"/>
  <c r="E16" i="1"/>
  <c r="O28" i="1"/>
  <c r="N28" i="1"/>
  <c r="I28" i="1"/>
  <c r="J28" i="1" s="1"/>
  <c r="E28" i="1"/>
  <c r="O27" i="1"/>
  <c r="N27" i="1"/>
  <c r="I27" i="1"/>
  <c r="J27" i="1" s="1"/>
  <c r="E27" i="1"/>
  <c r="O26" i="1"/>
  <c r="N26" i="1"/>
  <c r="I26" i="1"/>
  <c r="J26" i="1" s="1"/>
  <c r="E26" i="1"/>
  <c r="O25" i="1"/>
  <c r="N25" i="1"/>
  <c r="I25" i="1"/>
  <c r="J25" i="1" s="1"/>
  <c r="E25" i="1"/>
  <c r="O17" i="1"/>
  <c r="O18" i="1"/>
  <c r="N17" i="1"/>
  <c r="N18" i="1"/>
  <c r="O16" i="1"/>
  <c r="N16" i="1"/>
  <c r="I17" i="1"/>
  <c r="J17" i="1" s="1"/>
  <c r="I18" i="1"/>
  <c r="J18" i="1" s="1"/>
  <c r="I16" i="1"/>
  <c r="J16" i="1" s="1"/>
  <c r="K7" i="1"/>
  <c r="M7" i="1" s="1"/>
  <c r="K6" i="1"/>
  <c r="M6" i="1" s="1"/>
  <c r="K5" i="1"/>
  <c r="M5" i="1" s="1"/>
  <c r="E17" i="1"/>
  <c r="E18" i="1"/>
  <c r="H8" i="1" l="1"/>
  <c r="J8" i="1" s="1"/>
</calcChain>
</file>

<file path=xl/sharedStrings.xml><?xml version="1.0" encoding="utf-8"?>
<sst xmlns="http://schemas.openxmlformats.org/spreadsheetml/2006/main" count="68" uniqueCount="29">
  <si>
    <t>Height of beam (h):</t>
  </si>
  <si>
    <t>Modulus of elasticity E:</t>
  </si>
  <si>
    <t>=</t>
  </si>
  <si>
    <t xml:space="preserve">Applied Load (W) </t>
  </si>
  <si>
    <t>N</t>
  </si>
  <si>
    <t>Loading</t>
  </si>
  <si>
    <t>Unloading</t>
  </si>
  <si>
    <t>Average</t>
  </si>
  <si>
    <t>Theoretical Deflection</t>
  </si>
  <si>
    <t>Area moment of inertia (I):</t>
  </si>
  <si>
    <t>Mass</t>
  </si>
  <si>
    <t>(g)</t>
  </si>
  <si>
    <t>(Kg)</t>
  </si>
  <si>
    <t>Serial No.</t>
  </si>
  <si>
    <t>Effective length of beam (L):</t>
  </si>
  <si>
    <t>Width of beam (w):</t>
  </si>
  <si>
    <t>cm</t>
  </si>
  <si>
    <t>mm</t>
  </si>
  <si>
    <t>m</t>
  </si>
  <si>
    <t>Experimental Deflection (W)</t>
  </si>
  <si>
    <t>(W)</t>
  </si>
  <si>
    <t>Name:</t>
  </si>
  <si>
    <t>ID:</t>
  </si>
  <si>
    <t>Mohammad Abubakar Atiq</t>
  </si>
  <si>
    <t>F2022031002</t>
  </si>
  <si>
    <t>GPa</t>
  </si>
  <si>
    <t>in</t>
  </si>
  <si>
    <t>Lab 10</t>
  </si>
  <si>
    <t>To determine deflection for a cantilever beam.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</si>
</sst>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/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7" xfId="0" applyBorder="1"/>
    <xf numFmtId="0" fontId="0" fillId="0" borderId="6" xfId="0" applyBorder="1"/>
    <xf numFmtId="0" fontId="0" fillId="0" borderId="8" xfId="0" applyBorder="1"/>
    <xf numFmtId="0" fontId="0" fillId="0" borderId="1" xfId="0" applyBorder="1"/>
    <xf numFmtId="0" fontId="0" fillId="0" borderId="9" xfId="0" applyBorder="1"/>
    <xf numFmtId="11" fontId="0" fillId="0" borderId="1" xfId="0" applyNumberForma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1" fontId="0" fillId="0" borderId="4" xfId="0" applyNumberFormat="1" applyBorder="1" applyAlignment="1">
      <alignment horizontal="center" vertical="center"/>
    </xf>
    <xf numFmtId="11" fontId="0" fillId="0" borderId="15" xfId="0" applyNumberFormat="1" applyBorder="1" applyAlignment="1">
      <alignment horizontal="center" vertical="center"/>
    </xf>
    <xf numFmtId="0" fontId="0" fillId="0" borderId="2" xfId="0" applyBorder="1"/>
    <xf numFmtId="0" fontId="0" fillId="0" borderId="0" xfId="0" applyBorder="1" applyAlignment="1">
      <alignment horizontal="center" vertical="center"/>
    </xf>
    <xf numFmtId="0" fontId="0" fillId="0" borderId="0" xfId="0" applyNumberFormat="1"/>
    <xf numFmtId="0" fontId="0" fillId="0" borderId="7" xfId="0" applyNumberFormat="1" applyBorder="1"/>
    <xf numFmtId="11" fontId="0" fillId="0" borderId="5" xfId="0" applyNumberFormat="1" applyBorder="1" applyAlignment="1">
      <alignment horizontal="center" vertical="center"/>
    </xf>
    <xf numFmtId="11" fontId="0" fillId="0" borderId="11" xfId="0" applyNumberFormat="1" applyBorder="1" applyAlignment="1">
      <alignment horizontal="center" vertical="center"/>
    </xf>
    <xf numFmtId="11" fontId="0" fillId="0" borderId="10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1851</xdr:colOff>
      <xdr:row>7</xdr:row>
      <xdr:rowOff>30480</xdr:rowOff>
    </xdr:from>
    <xdr:ext cx="1285929" cy="43095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CA011B2E-1C15-17AF-30A0-2ACA8E709297}"/>
                </a:ext>
              </a:extLst>
            </xdr:cNvPr>
            <xdr:cNvSpPr txBox="1"/>
          </xdr:nvSpPr>
          <xdr:spPr>
            <a:xfrm flipH="1">
              <a:off x="2440251" y="762000"/>
              <a:ext cx="1285929" cy="4309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 kern="1200">
                        <a:latin typeface="Cambria Math" panose="02040503050406030204" pitchFamily="18" charset="0"/>
                      </a:rPr>
                      <m:t>𝐼</m:t>
                    </m:r>
                    <m:r>
                      <a:rPr lang="en-US" sz="1100" b="0" i="1" kern="1200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 kern="1200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 kern="1200">
                            <a:latin typeface="Cambria Math" panose="02040503050406030204" pitchFamily="18" charset="0"/>
                          </a:rPr>
                          <m:t>𝑤</m:t>
                        </m:r>
                        <m:sSup>
                          <m:sSupPr>
                            <m:ctrlPr>
                              <a:rPr lang="en-US" sz="1100" b="0" i="1" kern="1200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 kern="1200">
                                <a:latin typeface="Cambria Math" panose="02040503050406030204" pitchFamily="18" charset="0"/>
                              </a:rPr>
                              <m:t>h</m:t>
                            </m:r>
                          </m:e>
                          <m:sup>
                            <m:r>
                              <a:rPr lang="en-US" sz="1100" b="0" i="1" kern="1200">
                                <a:latin typeface="Cambria Math" panose="02040503050406030204" pitchFamily="18" charset="0"/>
                              </a:rPr>
                              <m:t>3</m:t>
                            </m:r>
                          </m:sup>
                        </m:sSup>
                      </m:num>
                      <m:den>
                        <m:r>
                          <a:rPr lang="en-US" sz="1100" b="0" i="1" kern="1200">
                            <a:latin typeface="Cambria Math" panose="02040503050406030204" pitchFamily="18" charset="0"/>
                          </a:rPr>
                          <m:t>12</m:t>
                        </m:r>
                      </m:den>
                    </m:f>
                  </m:oMath>
                </m:oMathPara>
              </a14:m>
              <a:endParaRPr lang="en-US" sz="1100" kern="12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CA011B2E-1C15-17AF-30A0-2ACA8E709297}"/>
                </a:ext>
              </a:extLst>
            </xdr:cNvPr>
            <xdr:cNvSpPr txBox="1"/>
          </xdr:nvSpPr>
          <xdr:spPr>
            <a:xfrm flipH="1">
              <a:off x="2440251" y="762000"/>
              <a:ext cx="1285929" cy="4309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 b="0" i="0" kern="1200">
                  <a:latin typeface="Cambria Math" panose="02040503050406030204" pitchFamily="18" charset="0"/>
                </a:rPr>
                <a:t>𝐼=(𝑤ℎ^3)/12</a:t>
              </a:r>
              <a:endParaRPr lang="en-US" sz="1100" kern="1200"/>
            </a:p>
          </xdr:txBody>
        </xdr:sp>
      </mc:Fallback>
    </mc:AlternateContent>
    <xdr:clientData/>
  </xdr:oneCellAnchor>
  <xdr:oneCellAnchor>
    <xdr:from>
      <xdr:col>10</xdr:col>
      <xdr:colOff>129540</xdr:colOff>
      <xdr:row>11</xdr:row>
      <xdr:rowOff>0</xdr:rowOff>
    </xdr:from>
    <xdr:ext cx="1285929" cy="45602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D3530BAA-1D9B-4FA8-A85F-5ED9B21FC338}"/>
                </a:ext>
              </a:extLst>
            </xdr:cNvPr>
            <xdr:cNvSpPr txBox="1"/>
          </xdr:nvSpPr>
          <xdr:spPr>
            <a:xfrm flipH="1">
              <a:off x="5448300" y="1463040"/>
              <a:ext cx="1285929" cy="45602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 kern="1200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 kern="1200">
                            <a:latin typeface="Cambria Math" panose="02040503050406030204" pitchFamily="18" charset="0"/>
                          </a:rPr>
                          <m:t>𝛿</m:t>
                        </m:r>
                      </m:e>
                      <m:sub>
                        <m:r>
                          <a:rPr lang="en-US" sz="1100" b="0" i="1" kern="1200">
                            <a:latin typeface="Cambria Math" panose="02040503050406030204" pitchFamily="18" charset="0"/>
                          </a:rPr>
                          <m:t>𝐶𝑇</m:t>
                        </m:r>
                      </m:sub>
                    </m:sSub>
                    <m:r>
                      <a:rPr lang="en-US" sz="1100" b="0" i="1" kern="1200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 kern="1200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 kern="1200">
                            <a:latin typeface="Cambria Math" panose="02040503050406030204" pitchFamily="18" charset="0"/>
                          </a:rPr>
                          <m:t>𝑤</m:t>
                        </m:r>
                        <m:sSup>
                          <m:sSupPr>
                            <m:ctrlPr>
                              <a:rPr lang="en-US" sz="1100" b="0" i="1" kern="1200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 kern="1200">
                                <a:latin typeface="Cambria Math" panose="02040503050406030204" pitchFamily="18" charset="0"/>
                              </a:rPr>
                              <m:t>𝐿</m:t>
                            </m:r>
                          </m:e>
                          <m:sup>
                            <m:r>
                              <a:rPr lang="en-US" sz="1100" b="0" i="1" kern="1200">
                                <a:latin typeface="Cambria Math" panose="02040503050406030204" pitchFamily="18" charset="0"/>
                              </a:rPr>
                              <m:t>3</m:t>
                            </m:r>
                          </m:sup>
                        </m:sSup>
                      </m:num>
                      <m:den>
                        <m:r>
                          <a:rPr lang="en-US" sz="1100" b="0" i="1" kern="1200">
                            <a:latin typeface="Cambria Math" panose="02040503050406030204" pitchFamily="18" charset="0"/>
                          </a:rPr>
                          <m:t>3</m:t>
                        </m:r>
                        <m:d>
                          <m:dPr>
                            <m:ctrlPr>
                              <a:rPr lang="en-US" sz="1100" b="0" i="1" kern="1200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 kern="1200">
                                <a:latin typeface="Cambria Math" panose="02040503050406030204" pitchFamily="18" charset="0"/>
                              </a:rPr>
                              <m:t>𝐸𝐼</m:t>
                            </m:r>
                          </m:e>
                        </m:d>
                      </m:den>
                    </m:f>
                  </m:oMath>
                </m:oMathPara>
              </a14:m>
              <a:endParaRPr lang="en-US" sz="1100" kern="1200"/>
            </a:p>
          </xdr:txBody>
        </xdr:sp>
      </mc:Choice>
      <mc:Fallback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D3530BAA-1D9B-4FA8-A85F-5ED9B21FC338}"/>
                </a:ext>
              </a:extLst>
            </xdr:cNvPr>
            <xdr:cNvSpPr txBox="1"/>
          </xdr:nvSpPr>
          <xdr:spPr>
            <a:xfrm flipH="1">
              <a:off x="5448300" y="1463040"/>
              <a:ext cx="1285929" cy="45602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US" sz="1100" b="0" i="0" kern="1200">
                  <a:latin typeface="Cambria Math" panose="02040503050406030204" pitchFamily="18" charset="0"/>
                </a:rPr>
                <a:t>𝛿_𝐶𝑇=(𝑤𝐿^3)/3(𝐸𝐼) </a:t>
              </a:r>
              <a:endParaRPr lang="en-US" sz="1100" kern="1200"/>
            </a:p>
          </xdr:txBody>
        </xdr:sp>
      </mc:Fallback>
    </mc:AlternateContent>
    <xdr:clientData/>
  </xdr:oneCellAnchor>
  <xdr:oneCellAnchor>
    <xdr:from>
      <xdr:col>10</xdr:col>
      <xdr:colOff>129540</xdr:colOff>
      <xdr:row>21</xdr:row>
      <xdr:rowOff>0</xdr:rowOff>
    </xdr:from>
    <xdr:ext cx="1285929" cy="45602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60787BB0-9555-46D7-A3A7-18AFC579D4A1}"/>
                </a:ext>
              </a:extLst>
            </xdr:cNvPr>
            <xdr:cNvSpPr txBox="1"/>
          </xdr:nvSpPr>
          <xdr:spPr>
            <a:xfrm flipH="1">
              <a:off x="6134100" y="2156460"/>
              <a:ext cx="1285929" cy="45602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 kern="1200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 kern="1200">
                            <a:latin typeface="Cambria Math" panose="02040503050406030204" pitchFamily="18" charset="0"/>
                          </a:rPr>
                          <m:t>𝛿</m:t>
                        </m:r>
                      </m:e>
                      <m:sub>
                        <m:r>
                          <a:rPr lang="en-US" sz="1100" b="0" i="1" kern="1200">
                            <a:latin typeface="Cambria Math" panose="02040503050406030204" pitchFamily="18" charset="0"/>
                          </a:rPr>
                          <m:t>𝐶𝑇</m:t>
                        </m:r>
                      </m:sub>
                    </m:sSub>
                    <m:r>
                      <a:rPr lang="en-US" sz="1100" b="0" i="1" kern="1200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 kern="1200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 kern="1200">
                            <a:latin typeface="Cambria Math" panose="02040503050406030204" pitchFamily="18" charset="0"/>
                          </a:rPr>
                          <m:t>𝑤</m:t>
                        </m:r>
                        <m:sSup>
                          <m:sSupPr>
                            <m:ctrlPr>
                              <a:rPr lang="en-US" sz="1100" b="0" i="1" kern="1200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 kern="1200">
                                <a:latin typeface="Cambria Math" panose="02040503050406030204" pitchFamily="18" charset="0"/>
                              </a:rPr>
                              <m:t>𝐿</m:t>
                            </m:r>
                          </m:e>
                          <m:sup>
                            <m:r>
                              <a:rPr lang="en-US" sz="1100" b="0" i="1" kern="1200">
                                <a:latin typeface="Cambria Math" panose="02040503050406030204" pitchFamily="18" charset="0"/>
                              </a:rPr>
                              <m:t>3</m:t>
                            </m:r>
                          </m:sup>
                        </m:sSup>
                      </m:num>
                      <m:den>
                        <m:r>
                          <a:rPr lang="en-US" sz="1100" b="0" i="1" kern="1200">
                            <a:latin typeface="Cambria Math" panose="02040503050406030204" pitchFamily="18" charset="0"/>
                          </a:rPr>
                          <m:t>3</m:t>
                        </m:r>
                        <m:d>
                          <m:dPr>
                            <m:ctrlPr>
                              <a:rPr lang="en-US" sz="1100" b="0" i="1" kern="1200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 kern="1200">
                                <a:latin typeface="Cambria Math" panose="02040503050406030204" pitchFamily="18" charset="0"/>
                              </a:rPr>
                              <m:t>𝐸𝐼</m:t>
                            </m:r>
                          </m:e>
                        </m:d>
                      </m:den>
                    </m:f>
                  </m:oMath>
                </m:oMathPara>
              </a14:m>
              <a:endParaRPr lang="en-US" sz="1100" kern="1200"/>
            </a:p>
          </xdr:txBody>
        </xdr:sp>
      </mc:Choice>
      <mc:Fallback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60787BB0-9555-46D7-A3A7-18AFC579D4A1}"/>
                </a:ext>
              </a:extLst>
            </xdr:cNvPr>
            <xdr:cNvSpPr txBox="1"/>
          </xdr:nvSpPr>
          <xdr:spPr>
            <a:xfrm flipH="1">
              <a:off x="6134100" y="2156460"/>
              <a:ext cx="1285929" cy="45602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US" sz="1100" b="0" i="0" kern="1200">
                  <a:latin typeface="Cambria Math" panose="02040503050406030204" pitchFamily="18" charset="0"/>
                </a:rPr>
                <a:t>𝛿_𝐶𝑇=(𝑤𝐿^3)/3(𝐸𝐼) </a:t>
              </a:r>
              <a:endParaRPr lang="en-US" sz="1100" kern="1200"/>
            </a:p>
          </xdr:txBody>
        </xdr:sp>
      </mc:Fallback>
    </mc:AlternateContent>
    <xdr:clientData/>
  </xdr:oneCellAnchor>
  <xdr:oneCellAnchor>
    <xdr:from>
      <xdr:col>8</xdr:col>
      <xdr:colOff>0</xdr:colOff>
      <xdr:row>7</xdr:row>
      <xdr:rowOff>104776</xdr:rowOff>
    </xdr:from>
    <xdr:ext cx="371475" cy="2669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8D897004-F167-4F92-9065-DCEA5340D8A6}"/>
                </a:ext>
              </a:extLst>
            </xdr:cNvPr>
            <xdr:cNvSpPr txBox="1"/>
          </xdr:nvSpPr>
          <xdr:spPr>
            <a:xfrm flipH="1">
              <a:off x="5391150" y="1371601"/>
              <a:ext cx="371475" cy="2669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b="0" i="1" kern="1200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 kern="1200">
                            <a:latin typeface="Cambria Math" panose="02040503050406030204" pitchFamily="18" charset="0"/>
                          </a:rPr>
                          <m:t>𝑚</m:t>
                        </m:r>
                      </m:e>
                      <m:sup>
                        <m:r>
                          <a:rPr lang="en-US" sz="1100" b="0" i="1" kern="1200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en-US" sz="1100" kern="12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8D897004-F167-4F92-9065-DCEA5340D8A6}"/>
                </a:ext>
              </a:extLst>
            </xdr:cNvPr>
            <xdr:cNvSpPr txBox="1"/>
          </xdr:nvSpPr>
          <xdr:spPr>
            <a:xfrm flipH="1">
              <a:off x="5391150" y="1371601"/>
              <a:ext cx="371475" cy="2669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US" sz="1100" b="0" i="0" kern="1200">
                  <a:latin typeface="Cambria Math" panose="02040503050406030204" pitchFamily="18" charset="0"/>
                </a:rPr>
                <a:t>𝑚^4</a:t>
              </a:r>
              <a:endParaRPr lang="en-US" sz="1100" kern="1200"/>
            </a:p>
          </xdr:txBody>
        </xdr:sp>
      </mc:Fallback>
    </mc:AlternateContent>
    <xdr:clientData/>
  </xdr:oneCellAnchor>
  <xdr:oneCellAnchor>
    <xdr:from>
      <xdr:col>10</xdr:col>
      <xdr:colOff>38100</xdr:colOff>
      <xdr:row>7</xdr:row>
      <xdr:rowOff>123825</xdr:rowOff>
    </xdr:from>
    <xdr:ext cx="371475" cy="2669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B560F5E5-3A0D-4DCA-B28D-451461364AA6}"/>
                </a:ext>
              </a:extLst>
            </xdr:cNvPr>
            <xdr:cNvSpPr txBox="1"/>
          </xdr:nvSpPr>
          <xdr:spPr>
            <a:xfrm flipH="1">
              <a:off x="6858000" y="1390650"/>
              <a:ext cx="371475" cy="2669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b="0" i="1" kern="1200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 kern="1200">
                            <a:latin typeface="Cambria Math" panose="02040503050406030204" pitchFamily="18" charset="0"/>
                          </a:rPr>
                          <m:t>𝑖𝑛</m:t>
                        </m:r>
                      </m:e>
                      <m:sup>
                        <m:r>
                          <a:rPr lang="en-US" sz="1100" b="0" i="1" kern="1200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en-US" sz="1100" kern="120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B560F5E5-3A0D-4DCA-B28D-451461364AA6}"/>
                </a:ext>
              </a:extLst>
            </xdr:cNvPr>
            <xdr:cNvSpPr txBox="1"/>
          </xdr:nvSpPr>
          <xdr:spPr>
            <a:xfrm flipH="1">
              <a:off x="6858000" y="1390650"/>
              <a:ext cx="371475" cy="2669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US" sz="1100" b="0" i="0" kern="1200">
                  <a:latin typeface="Cambria Math" panose="02040503050406030204" pitchFamily="18" charset="0"/>
                </a:rPr>
                <a:t>〖𝑖𝑛〗^4</a:t>
              </a:r>
              <a:endParaRPr lang="en-US" sz="1100" kern="12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2:O29"/>
  <sheetViews>
    <sheetView showGridLines="0" tabSelected="1" zoomScaleNormal="100" zoomScaleSheetLayoutView="80" workbookViewId="0">
      <selection activeCell="K15" sqref="K15:M15"/>
    </sheetView>
  </sheetViews>
  <sheetFormatPr defaultRowHeight="14.4" x14ac:dyDescent="0.3"/>
  <cols>
    <col min="6" max="6" width="15.33203125" bestFit="1" customWidth="1"/>
    <col min="8" max="8" width="10" bestFit="1" customWidth="1"/>
    <col min="10" max="10" width="12" bestFit="1" customWidth="1"/>
    <col min="14" max="14" width="11" bestFit="1" customWidth="1"/>
    <col min="15" max="15" width="10" bestFit="1" customWidth="1"/>
  </cols>
  <sheetData>
    <row r="2" spans="2:15" x14ac:dyDescent="0.3">
      <c r="B2" s="8" t="s">
        <v>27</v>
      </c>
      <c r="C2" s="21" t="s">
        <v>28</v>
      </c>
      <c r="D2" s="21"/>
      <c r="E2" s="21"/>
      <c r="F2" s="21"/>
      <c r="G2" s="21"/>
      <c r="H2" s="21"/>
      <c r="I2" s="21"/>
      <c r="J2" s="21"/>
      <c r="K2" s="21"/>
      <c r="L2" s="21"/>
      <c r="M2" s="10"/>
      <c r="N2" s="10"/>
      <c r="O2" s="11"/>
    </row>
    <row r="3" spans="2:15" x14ac:dyDescent="0.3">
      <c r="B3" s="12" t="s">
        <v>21</v>
      </c>
      <c r="C3" s="29" t="s">
        <v>23</v>
      </c>
      <c r="D3" s="29"/>
      <c r="E3" s="29"/>
      <c r="F3" s="13"/>
      <c r="G3" s="13"/>
      <c r="H3" s="13"/>
      <c r="I3" s="13"/>
      <c r="J3" s="13"/>
      <c r="K3" s="13"/>
      <c r="L3" s="13"/>
      <c r="O3" s="14"/>
    </row>
    <row r="4" spans="2:15" x14ac:dyDescent="0.3">
      <c r="B4" s="12" t="s">
        <v>22</v>
      </c>
      <c r="C4" s="32" t="s">
        <v>24</v>
      </c>
      <c r="D4" s="32"/>
      <c r="E4" s="32"/>
      <c r="O4" s="14"/>
    </row>
    <row r="5" spans="2:15" x14ac:dyDescent="0.3">
      <c r="B5" s="9">
        <v>1</v>
      </c>
      <c r="C5" s="22" t="s">
        <v>14</v>
      </c>
      <c r="D5" s="22"/>
      <c r="E5" s="22"/>
      <c r="F5" s="22"/>
      <c r="G5" s="13" t="s">
        <v>2</v>
      </c>
      <c r="H5" s="1">
        <v>48</v>
      </c>
      <c r="I5" s="13" t="s">
        <v>16</v>
      </c>
      <c r="J5" s="13"/>
      <c r="K5" s="13">
        <f>H5/100</f>
        <v>0.48</v>
      </c>
      <c r="L5" s="13" t="s">
        <v>18</v>
      </c>
      <c r="M5">
        <f>K5*39.3701</f>
        <v>18.897648</v>
      </c>
      <c r="N5" t="s">
        <v>26</v>
      </c>
      <c r="O5" s="14"/>
    </row>
    <row r="6" spans="2:15" x14ac:dyDescent="0.3">
      <c r="B6" s="9">
        <v>2</v>
      </c>
      <c r="C6" s="22" t="s">
        <v>15</v>
      </c>
      <c r="D6" s="22"/>
      <c r="E6" s="22"/>
      <c r="F6" s="22"/>
      <c r="G6" s="13" t="s">
        <v>2</v>
      </c>
      <c r="H6" s="1">
        <v>27.2</v>
      </c>
      <c r="I6" s="13" t="s">
        <v>17</v>
      </c>
      <c r="J6" s="13"/>
      <c r="K6" s="13">
        <f>H6/1000</f>
        <v>2.7199999999999998E-2</v>
      </c>
      <c r="L6" s="13" t="s">
        <v>18</v>
      </c>
      <c r="M6">
        <f>K6*39.3701</f>
        <v>1.0708667199999999</v>
      </c>
      <c r="N6" t="s">
        <v>26</v>
      </c>
      <c r="O6" s="14"/>
    </row>
    <row r="7" spans="2:15" x14ac:dyDescent="0.3">
      <c r="B7" s="9">
        <v>3</v>
      </c>
      <c r="C7" s="22" t="s">
        <v>0</v>
      </c>
      <c r="D7" s="22"/>
      <c r="E7" s="22"/>
      <c r="F7" s="22"/>
      <c r="G7" s="13" t="s">
        <v>2</v>
      </c>
      <c r="H7" s="1">
        <v>16.7</v>
      </c>
      <c r="I7" s="13" t="s">
        <v>17</v>
      </c>
      <c r="J7" s="13"/>
      <c r="K7" s="13">
        <f>H7/1000</f>
        <v>1.67E-2</v>
      </c>
      <c r="L7" s="13" t="s">
        <v>18</v>
      </c>
      <c r="M7">
        <f>K7*39.3701</f>
        <v>0.65748066999999999</v>
      </c>
      <c r="N7" t="s">
        <v>26</v>
      </c>
      <c r="O7" s="14"/>
    </row>
    <row r="8" spans="2:15" ht="40.200000000000003" customHeight="1" x14ac:dyDescent="0.3">
      <c r="B8" s="9">
        <v>4</v>
      </c>
      <c r="C8" s="22" t="s">
        <v>9</v>
      </c>
      <c r="D8" s="22"/>
      <c r="E8" s="22"/>
      <c r="F8" s="22"/>
      <c r="G8" s="13" t="s">
        <v>2</v>
      </c>
      <c r="H8" s="1">
        <f>$K$6*$K$7^3/12</f>
        <v>1.0556916133333333E-8</v>
      </c>
      <c r="I8" s="13"/>
      <c r="J8" s="13">
        <f>H8*39.3701</f>
        <v>4.1562684386094669E-7</v>
      </c>
      <c r="K8" s="13"/>
      <c r="L8" s="13"/>
      <c r="O8" s="14"/>
    </row>
    <row r="9" spans="2:15" x14ac:dyDescent="0.3">
      <c r="B9" s="9">
        <v>5</v>
      </c>
      <c r="C9" s="22" t="s">
        <v>1</v>
      </c>
      <c r="D9" s="22"/>
      <c r="E9" s="22"/>
      <c r="F9" s="22"/>
      <c r="G9" s="13" t="s">
        <v>2</v>
      </c>
      <c r="H9" s="19">
        <v>206000000000</v>
      </c>
      <c r="I9" s="13" t="s">
        <v>25</v>
      </c>
      <c r="J9" s="13"/>
      <c r="K9" s="13"/>
      <c r="L9" s="13"/>
      <c r="O9" s="14"/>
    </row>
    <row r="10" spans="2:15" x14ac:dyDescent="0.3">
      <c r="B10" s="15"/>
      <c r="O10" s="14"/>
    </row>
    <row r="11" spans="2:15" x14ac:dyDescent="0.3">
      <c r="B11" s="15"/>
      <c r="C11" s="26" t="s">
        <v>13</v>
      </c>
      <c r="D11" s="4" t="s">
        <v>10</v>
      </c>
      <c r="E11" s="2" t="s">
        <v>10</v>
      </c>
      <c r="F11" s="4" t="s">
        <v>3</v>
      </c>
      <c r="G11" s="23" t="s">
        <v>19</v>
      </c>
      <c r="H11" s="24"/>
      <c r="I11" s="24"/>
      <c r="J11" s="25"/>
      <c r="K11" s="21" t="s">
        <v>8</v>
      </c>
      <c r="L11" s="21"/>
      <c r="M11" s="33"/>
      <c r="O11" s="14"/>
    </row>
    <row r="12" spans="2:15" x14ac:dyDescent="0.3">
      <c r="B12" s="15"/>
      <c r="C12" s="27"/>
      <c r="D12" s="5" t="s">
        <v>11</v>
      </c>
      <c r="E12" s="13" t="s">
        <v>12</v>
      </c>
      <c r="F12" s="5" t="s">
        <v>4</v>
      </c>
      <c r="G12" s="4" t="s">
        <v>5</v>
      </c>
      <c r="H12" s="4" t="s">
        <v>6</v>
      </c>
      <c r="I12" s="4" t="s">
        <v>7</v>
      </c>
      <c r="J12" s="4" t="s">
        <v>7</v>
      </c>
      <c r="K12" s="27"/>
      <c r="L12" s="29"/>
      <c r="M12" s="30"/>
      <c r="N12" s="4" t="s">
        <v>5</v>
      </c>
      <c r="O12" s="4" t="s">
        <v>6</v>
      </c>
    </row>
    <row r="13" spans="2:15" x14ac:dyDescent="0.3">
      <c r="B13" s="15"/>
      <c r="C13" s="27"/>
      <c r="D13" s="5"/>
      <c r="E13" s="13"/>
      <c r="F13" s="5"/>
      <c r="G13" s="5"/>
      <c r="H13" s="5"/>
      <c r="I13" s="5" t="s">
        <v>20</v>
      </c>
      <c r="J13" s="5" t="s">
        <v>20</v>
      </c>
      <c r="K13" s="27"/>
      <c r="L13" s="29"/>
      <c r="M13" s="30"/>
      <c r="N13" s="5"/>
      <c r="O13" s="5"/>
    </row>
    <row r="14" spans="2:15" x14ac:dyDescent="0.3">
      <c r="B14" s="15"/>
      <c r="C14" s="28"/>
      <c r="D14" s="6"/>
      <c r="E14" s="1"/>
      <c r="F14" s="6"/>
      <c r="G14" s="6" t="s">
        <v>17</v>
      </c>
      <c r="H14" s="6" t="s">
        <v>17</v>
      </c>
      <c r="I14" s="6" t="s">
        <v>17</v>
      </c>
      <c r="J14" s="6" t="s">
        <v>18</v>
      </c>
      <c r="K14" s="28"/>
      <c r="L14" s="22"/>
      <c r="M14" s="31"/>
      <c r="N14" s="6" t="s">
        <v>18</v>
      </c>
      <c r="O14" s="6" t="s">
        <v>18</v>
      </c>
    </row>
    <row r="15" spans="2:15" x14ac:dyDescent="0.3">
      <c r="B15" s="15"/>
      <c r="C15" s="3">
        <v>1</v>
      </c>
      <c r="D15" s="7">
        <v>0</v>
      </c>
      <c r="E15" s="7">
        <v>0</v>
      </c>
      <c r="F15" s="7">
        <f>E15*9.8</f>
        <v>0</v>
      </c>
      <c r="G15" s="3">
        <v>0</v>
      </c>
      <c r="H15" s="3">
        <v>0.01</v>
      </c>
      <c r="I15" s="3">
        <f>AVERAGE(G15:H15)</f>
        <v>5.0000000000000001E-3</v>
      </c>
      <c r="J15" s="7">
        <f>I15/1000</f>
        <v>5.0000000000000004E-6</v>
      </c>
      <c r="K15" s="35">
        <f>J15*$K$5^3/3*$H$9*$H$8</f>
        <v>4.00845261029376E-4</v>
      </c>
      <c r="L15" s="35"/>
      <c r="M15" s="41"/>
      <c r="N15" s="37">
        <f>G15/1000</f>
        <v>0</v>
      </c>
      <c r="O15" s="37">
        <f>H15/1000</f>
        <v>1.0000000000000001E-5</v>
      </c>
    </row>
    <row r="16" spans="2:15" x14ac:dyDescent="0.3">
      <c r="B16" s="15"/>
      <c r="C16" s="3">
        <v>2</v>
      </c>
      <c r="D16" s="3">
        <v>200</v>
      </c>
      <c r="E16" s="3">
        <f>D16/1000</f>
        <v>0.2</v>
      </c>
      <c r="F16" s="3">
        <v>2.9430000000000001</v>
      </c>
      <c r="G16" s="3">
        <v>0.28999999999999998</v>
      </c>
      <c r="H16" s="3">
        <v>0.3</v>
      </c>
      <c r="I16" s="3">
        <f>AVERAGE(G16:H16)</f>
        <v>0.29499999999999998</v>
      </c>
      <c r="J16" s="7">
        <f>I16/1000</f>
        <v>2.9499999999999996E-4</v>
      </c>
      <c r="K16" s="35">
        <f t="shared" ref="K16:K18" si="0">J16*$K$5^3/3*$H$9*$H$8</f>
        <v>2.3649870400733183E-2</v>
      </c>
      <c r="L16" s="35"/>
      <c r="M16" s="41"/>
      <c r="N16" s="37">
        <f>G16/1000</f>
        <v>2.9E-4</v>
      </c>
      <c r="O16" s="37">
        <f>H16/1000</f>
        <v>2.9999999999999997E-4</v>
      </c>
    </row>
    <row r="17" spans="2:15" x14ac:dyDescent="0.3">
      <c r="B17" s="15"/>
      <c r="C17" s="3">
        <v>3</v>
      </c>
      <c r="D17" s="3">
        <v>400</v>
      </c>
      <c r="E17" s="3">
        <f t="shared" ref="E17:E19" si="1">D17/1000</f>
        <v>0.4</v>
      </c>
      <c r="F17" s="3">
        <v>5.8860000000000001</v>
      </c>
      <c r="G17" s="3">
        <v>0.57999999999999996</v>
      </c>
      <c r="H17" s="3">
        <v>0.41</v>
      </c>
      <c r="I17" s="3">
        <f t="shared" ref="I17:I19" si="2">AVERAGE(G17:H17)</f>
        <v>0.495</v>
      </c>
      <c r="J17" s="7">
        <f t="shared" ref="J17:J19" si="3">I17/1000</f>
        <v>4.95E-4</v>
      </c>
      <c r="K17" s="35">
        <f t="shared" si="0"/>
        <v>3.9683680841908223E-2</v>
      </c>
      <c r="L17" s="35"/>
      <c r="M17" s="41"/>
      <c r="N17" s="37">
        <f t="shared" ref="N17:N19" si="4">G17/1000</f>
        <v>5.8E-4</v>
      </c>
      <c r="O17" s="37">
        <f t="shared" ref="O17:O19" si="5">H17/1000</f>
        <v>4.0999999999999999E-4</v>
      </c>
    </row>
    <row r="18" spans="2:15" x14ac:dyDescent="0.3">
      <c r="B18" s="15"/>
      <c r="C18" s="20">
        <v>4</v>
      </c>
      <c r="D18" s="20">
        <v>600</v>
      </c>
      <c r="E18" s="20">
        <f t="shared" si="1"/>
        <v>0.6</v>
      </c>
      <c r="F18" s="20">
        <v>8.8290000000000006</v>
      </c>
      <c r="G18" s="20">
        <v>0.89</v>
      </c>
      <c r="H18" s="20">
        <v>0.89</v>
      </c>
      <c r="I18" s="20">
        <f t="shared" si="2"/>
        <v>0.89</v>
      </c>
      <c r="J18" s="7">
        <f t="shared" si="3"/>
        <v>8.9000000000000006E-4</v>
      </c>
      <c r="K18" s="36">
        <f t="shared" si="0"/>
        <v>7.135045646322892E-2</v>
      </c>
      <c r="L18" s="42"/>
      <c r="M18" s="43"/>
      <c r="N18" s="37">
        <f t="shared" si="4"/>
        <v>8.9000000000000006E-4</v>
      </c>
      <c r="O18" s="37">
        <f t="shared" si="5"/>
        <v>8.9000000000000006E-4</v>
      </c>
    </row>
    <row r="19" spans="2:15" x14ac:dyDescent="0.3">
      <c r="B19" s="15"/>
      <c r="C19" s="34"/>
      <c r="D19" s="34"/>
      <c r="E19" s="34"/>
      <c r="F19" s="34"/>
      <c r="G19" s="34"/>
      <c r="H19" s="34"/>
      <c r="I19" s="34"/>
      <c r="J19" s="34"/>
      <c r="K19" s="38"/>
      <c r="L19" s="38"/>
      <c r="M19" s="38"/>
      <c r="O19" s="14"/>
    </row>
    <row r="20" spans="2:15" x14ac:dyDescent="0.3">
      <c r="B20" s="15"/>
      <c r="O20" s="14"/>
    </row>
    <row r="21" spans="2:15" x14ac:dyDescent="0.3">
      <c r="B21" s="15"/>
      <c r="C21" s="26" t="s">
        <v>13</v>
      </c>
      <c r="D21" s="4" t="s">
        <v>10</v>
      </c>
      <c r="E21" s="2" t="s">
        <v>10</v>
      </c>
      <c r="F21" s="4" t="s">
        <v>3</v>
      </c>
      <c r="G21" s="23" t="s">
        <v>19</v>
      </c>
      <c r="H21" s="24"/>
      <c r="I21" s="24"/>
      <c r="J21" s="25"/>
      <c r="K21" s="21" t="s">
        <v>8</v>
      </c>
      <c r="L21" s="21"/>
      <c r="M21" s="33"/>
      <c r="O21" s="14"/>
    </row>
    <row r="22" spans="2:15" x14ac:dyDescent="0.3">
      <c r="B22" s="15"/>
      <c r="C22" s="27"/>
      <c r="D22" s="5" t="s">
        <v>11</v>
      </c>
      <c r="E22" s="13" t="s">
        <v>12</v>
      </c>
      <c r="F22" s="5" t="s">
        <v>4</v>
      </c>
      <c r="G22" s="4" t="s">
        <v>5</v>
      </c>
      <c r="H22" s="4" t="s">
        <v>6</v>
      </c>
      <c r="I22" s="4" t="s">
        <v>7</v>
      </c>
      <c r="J22" s="4" t="s">
        <v>7</v>
      </c>
      <c r="K22" s="27"/>
      <c r="L22" s="29"/>
      <c r="M22" s="30"/>
      <c r="O22" s="14"/>
    </row>
    <row r="23" spans="2:15" x14ac:dyDescent="0.3">
      <c r="B23" s="15"/>
      <c r="C23" s="27"/>
      <c r="D23" s="5"/>
      <c r="E23" s="13"/>
      <c r="F23" s="5"/>
      <c r="G23" s="5"/>
      <c r="H23" s="5"/>
      <c r="I23" s="5" t="s">
        <v>20</v>
      </c>
      <c r="J23" s="5" t="s">
        <v>20</v>
      </c>
      <c r="K23" s="27"/>
      <c r="L23" s="29"/>
      <c r="M23" s="30"/>
      <c r="O23" s="14"/>
    </row>
    <row r="24" spans="2:15" x14ac:dyDescent="0.3">
      <c r="B24" s="15"/>
      <c r="C24" s="28"/>
      <c r="D24" s="6"/>
      <c r="E24" s="1"/>
      <c r="F24" s="6"/>
      <c r="G24" s="6" t="s">
        <v>17</v>
      </c>
      <c r="H24" s="6" t="s">
        <v>17</v>
      </c>
      <c r="I24" s="6" t="s">
        <v>17</v>
      </c>
      <c r="J24" s="6" t="s">
        <v>18</v>
      </c>
      <c r="K24" s="28"/>
      <c r="L24" s="22"/>
      <c r="M24" s="31"/>
      <c r="O24" s="14"/>
    </row>
    <row r="25" spans="2:15" x14ac:dyDescent="0.3">
      <c r="B25" s="15"/>
      <c r="C25" s="3">
        <v>1</v>
      </c>
      <c r="D25" s="3">
        <v>100</v>
      </c>
      <c r="E25" s="3">
        <f>D25/1000</f>
        <v>0.1</v>
      </c>
      <c r="F25" s="3">
        <v>0.98</v>
      </c>
      <c r="G25" s="3">
        <v>0.18</v>
      </c>
      <c r="H25" s="3">
        <v>0.18</v>
      </c>
      <c r="I25" s="3">
        <f>AVERAGE(G25:H25)</f>
        <v>0.18</v>
      </c>
      <c r="J25" s="7">
        <f>I25/1000</f>
        <v>1.7999999999999998E-4</v>
      </c>
      <c r="K25" s="36">
        <f>J25*$K$5^3/3*$H$9*$H$8</f>
        <v>1.4430429397057534E-2</v>
      </c>
      <c r="L25" s="24"/>
      <c r="M25" s="25"/>
      <c r="N25">
        <f>G25/1000</f>
        <v>1.7999999999999998E-4</v>
      </c>
      <c r="O25" s="14">
        <f>H25/1000</f>
        <v>1.7999999999999998E-4</v>
      </c>
    </row>
    <row r="26" spans="2:15" x14ac:dyDescent="0.3">
      <c r="B26" s="15"/>
      <c r="C26" s="3">
        <v>2</v>
      </c>
      <c r="D26" s="3">
        <v>200</v>
      </c>
      <c r="E26" s="3">
        <f t="shared" ref="E26:E28" si="6">D26/1000</f>
        <v>0.2</v>
      </c>
      <c r="F26" s="3">
        <v>1.96</v>
      </c>
      <c r="G26" s="3">
        <v>0.34</v>
      </c>
      <c r="H26" s="3">
        <v>0.34</v>
      </c>
      <c r="I26" s="3">
        <f t="shared" ref="I26:I28" si="7">AVERAGE(G26:H26)</f>
        <v>0.34</v>
      </c>
      <c r="J26" s="7">
        <f t="shared" ref="J26:J28" si="8">I26/1000</f>
        <v>3.4000000000000002E-4</v>
      </c>
      <c r="K26" s="36">
        <f t="shared" ref="K26:K28" si="9">J26*$K$5^3/3*$H$9*$H$8</f>
        <v>2.725747774999757E-2</v>
      </c>
      <c r="L26" s="24"/>
      <c r="M26" s="25"/>
      <c r="N26">
        <f t="shared" ref="N26:N28" si="10">G26/1000</f>
        <v>3.4000000000000002E-4</v>
      </c>
      <c r="O26" s="14">
        <f t="shared" ref="O26:O28" si="11">H26/1000</f>
        <v>3.4000000000000002E-4</v>
      </c>
    </row>
    <row r="27" spans="2:15" x14ac:dyDescent="0.3">
      <c r="B27" s="15"/>
      <c r="C27" s="3">
        <v>3</v>
      </c>
      <c r="D27" s="3">
        <v>300</v>
      </c>
      <c r="E27" s="3">
        <f t="shared" si="6"/>
        <v>0.3</v>
      </c>
      <c r="F27" s="3">
        <v>2.44</v>
      </c>
      <c r="G27" s="3">
        <v>0.56000000000000005</v>
      </c>
      <c r="H27" s="3">
        <v>0.56000000000000005</v>
      </c>
      <c r="I27" s="3">
        <f t="shared" si="7"/>
        <v>0.56000000000000005</v>
      </c>
      <c r="J27" s="7">
        <f t="shared" si="8"/>
        <v>5.6000000000000006E-4</v>
      </c>
      <c r="K27" s="36">
        <f t="shared" si="9"/>
        <v>4.4894669235290126E-2</v>
      </c>
      <c r="L27" s="24"/>
      <c r="M27" s="25"/>
      <c r="N27">
        <f t="shared" si="10"/>
        <v>5.6000000000000006E-4</v>
      </c>
      <c r="O27" s="14">
        <f t="shared" si="11"/>
        <v>5.6000000000000006E-4</v>
      </c>
    </row>
    <row r="28" spans="2:15" x14ac:dyDescent="0.3">
      <c r="B28" s="15"/>
      <c r="C28" s="3">
        <v>4</v>
      </c>
      <c r="D28" s="3">
        <v>400</v>
      </c>
      <c r="E28" s="3">
        <f t="shared" si="6"/>
        <v>0.4</v>
      </c>
      <c r="F28" s="3">
        <v>11.772</v>
      </c>
      <c r="G28" s="3">
        <v>4.3299999999999996E-3</v>
      </c>
      <c r="H28" s="3">
        <v>4.3E-3</v>
      </c>
      <c r="I28" s="3">
        <f t="shared" si="7"/>
        <v>4.3149999999999994E-3</v>
      </c>
      <c r="J28" s="7">
        <f t="shared" si="8"/>
        <v>4.3149999999999993E-6</v>
      </c>
      <c r="K28" s="36">
        <f t="shared" si="9"/>
        <v>3.4592946026835146E-4</v>
      </c>
      <c r="L28" s="24"/>
      <c r="M28" s="25"/>
      <c r="N28" s="39">
        <f t="shared" si="10"/>
        <v>4.33E-6</v>
      </c>
      <c r="O28" s="40">
        <f t="shared" si="11"/>
        <v>4.3000000000000003E-6</v>
      </c>
    </row>
    <row r="29" spans="2:15" x14ac:dyDescent="0.3">
      <c r="B29" s="16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8"/>
    </row>
  </sheetData>
  <mergeCells count="25">
    <mergeCell ref="K26:M26"/>
    <mergeCell ref="K27:M27"/>
    <mergeCell ref="K28:M28"/>
    <mergeCell ref="C21:C24"/>
    <mergeCell ref="G21:J21"/>
    <mergeCell ref="K21:M21"/>
    <mergeCell ref="K22:M24"/>
    <mergeCell ref="K25:M25"/>
    <mergeCell ref="K19:M19"/>
    <mergeCell ref="C11:C14"/>
    <mergeCell ref="G11:J11"/>
    <mergeCell ref="K12:M14"/>
    <mergeCell ref="C3:E3"/>
    <mergeCell ref="C4:E4"/>
    <mergeCell ref="K11:M11"/>
    <mergeCell ref="K16:M16"/>
    <mergeCell ref="K17:M17"/>
    <mergeCell ref="K18:M18"/>
    <mergeCell ref="K15:M15"/>
    <mergeCell ref="C2:L2"/>
    <mergeCell ref="C5:F5"/>
    <mergeCell ref="C8:F8"/>
    <mergeCell ref="C9:F9"/>
    <mergeCell ref="C6:F6"/>
    <mergeCell ref="C7:F7"/>
  </mergeCells>
  <pageMargins left="0.7" right="0.7" top="0.75" bottom="0.75" header="0.3" footer="0.3"/>
  <pageSetup paperSize="9" scale="84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Lab 10</vt:lpstr>
      <vt:lpstr>'Lab 10'!Print_Area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AbuBakarAtiq</dc:creator>
  <cp:lastModifiedBy>AbuBakarAtiq</cp:lastModifiedBy>
  <cp:lastPrinted>2024-12-18T07:06:35Z</cp:lastPrinted>
  <dcterms:created xsi:type="dcterms:W3CDTF">2015-06-05T18:17:20Z</dcterms:created>
  <dcterms:modified xsi:type="dcterms:W3CDTF">2024-12-18T07:26:27Z</dcterms:modified>
</cp:coreProperties>
</file>