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"/>
    </mc:Choice>
  </mc:AlternateContent>
  <xr:revisionPtr revIDLastSave="0" documentId="8_{1CC10125-A143-4B6C-B0AC-51B9FDEA8BDE}" xr6:coauthVersionLast="47" xr6:coauthVersionMax="47" xr10:uidLastSave="{00000000-0000-0000-0000-000000000000}"/>
  <bookViews>
    <workbookView xWindow="-108" yWindow="-108" windowWidth="23256" windowHeight="12576" activeTab="3" xr2:uid="{AA22512F-E9E2-4BED-B570-23F3C728F5F3}"/>
  </bookViews>
  <sheets>
    <sheet name="Lab_01" sheetId="3" r:id="rId1"/>
    <sheet name="Lab 02" sheetId="4" r:id="rId2"/>
    <sheet name="Lab 03" sheetId="5" r:id="rId3"/>
    <sheet name="Lab_04" sheetId="2" r:id="rId4"/>
  </sheets>
  <definedNames>
    <definedName name="_xlnm.Print_Area" localSheetId="2">'Lab 03'!$A$1:$M$8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D24" i="5" s="1"/>
  <c r="B21" i="5"/>
  <c r="J9" i="5"/>
  <c r="K9" i="5" s="1"/>
  <c r="H9" i="5"/>
  <c r="G9" i="5"/>
  <c r="E9" i="5"/>
  <c r="B30" i="5" s="1"/>
  <c r="E8" i="4"/>
  <c r="F8" i="4" s="1"/>
  <c r="P3" i="3"/>
  <c r="N3" i="3"/>
  <c r="Q3" i="3" s="1"/>
  <c r="G3" i="3"/>
  <c r="E3" i="3"/>
  <c r="D6" i="2"/>
  <c r="D5" i="2"/>
  <c r="D4" i="2"/>
  <c r="L9" i="5" l="1"/>
  <c r="H3" i="3"/>
  <c r="I3" i="3"/>
</calcChain>
</file>

<file path=xl/sharedStrings.xml><?xml version="1.0" encoding="utf-8"?>
<sst xmlns="http://schemas.openxmlformats.org/spreadsheetml/2006/main" count="77" uniqueCount="67">
  <si>
    <t>Lab 04</t>
  </si>
  <si>
    <t>To obtain a right handed screw thread.</t>
  </si>
  <si>
    <t>Observation</t>
  </si>
  <si>
    <t>Sr#</t>
  </si>
  <si>
    <t>Length of thread screw (mm)</t>
  </si>
  <si>
    <t>TPI/Pitch (in)</t>
  </si>
  <si>
    <t>TPI/Pitch (mm)</t>
  </si>
  <si>
    <t>Major Diameter (mm)</t>
  </si>
  <si>
    <t>Minor Dimeter (mm)</t>
  </si>
  <si>
    <t>Sr No</t>
  </si>
  <si>
    <t>Length (L) (mm)</t>
  </si>
  <si>
    <t>di (mm)</t>
  </si>
  <si>
    <t>df (mm)</t>
  </si>
  <si>
    <t>distance=d=(di-df)/2</t>
  </si>
  <si>
    <t>RPM</t>
  </si>
  <si>
    <t>Cutting Speed (V=pi*Di*RPM)</t>
  </si>
  <si>
    <t>Feed Rate (F=Fr/RPM)</t>
  </si>
  <si>
    <t>Cutting Time Tm=L/Fr*(RPM)</t>
  </si>
  <si>
    <t>Least Count (mm)</t>
  </si>
  <si>
    <t>No of division</t>
  </si>
  <si>
    <t>Cross feed liver Least Count (mm)</t>
  </si>
  <si>
    <t>Depth of Cut (mm)</t>
  </si>
  <si>
    <t>distance travel (d)</t>
  </si>
  <si>
    <t>Time taken (s)</t>
  </si>
  <si>
    <t>Time taken (min)</t>
  </si>
  <si>
    <t>Fr=d/t</t>
  </si>
  <si>
    <t>Lab 03</t>
  </si>
  <si>
    <t>To Perform Taper turning on lathe machine</t>
  </si>
  <si>
    <t>Name:</t>
  </si>
  <si>
    <t>Mohammad Abubakar Atiq</t>
  </si>
  <si>
    <t>ID:</t>
  </si>
  <si>
    <t>F2022031002</t>
  </si>
  <si>
    <t>Program:</t>
  </si>
  <si>
    <t>BS Industrial Engineering</t>
  </si>
  <si>
    <t>Initial Dia (Di)</t>
  </si>
  <si>
    <t>Final Dia (Df)</t>
  </si>
  <si>
    <t>Length (L)</t>
  </si>
  <si>
    <t xml:space="preserve"> Taper Value</t>
  </si>
  <si>
    <t>Taper Angle</t>
  </si>
  <si>
    <t>To perform facing operation on lathe machine and calculae material removal rate</t>
  </si>
  <si>
    <t>Diameter (D) mm</t>
  </si>
  <si>
    <t>Initial Length (Li) mm</t>
  </si>
  <si>
    <t>Final Length (Lf)</t>
  </si>
  <si>
    <t>Depth of Cut (t) mm</t>
  </si>
  <si>
    <t>Cutting Speed</t>
  </si>
  <si>
    <t>Feed</t>
  </si>
  <si>
    <t>Time Taken (min)</t>
  </si>
  <si>
    <t>Feed Rate</t>
  </si>
  <si>
    <t>Machine Time (T)</t>
  </si>
  <si>
    <t>Material Removal Rate</t>
  </si>
  <si>
    <t>Cross Slide Lever</t>
  </si>
  <si>
    <t>LC (mm)</t>
  </si>
  <si>
    <t>Division</t>
  </si>
  <si>
    <t>One Rotation tool work (mm)</t>
  </si>
  <si>
    <t>Lever A</t>
  </si>
  <si>
    <t>OK</t>
  </si>
  <si>
    <t>Lever D</t>
  </si>
  <si>
    <t>Take taken</t>
  </si>
  <si>
    <t>s</t>
  </si>
  <si>
    <t>min</t>
  </si>
  <si>
    <t>Long Feed Lever</t>
  </si>
  <si>
    <t>LC(mm)</t>
  </si>
  <si>
    <t>Compound Rest Lever (mm)</t>
  </si>
  <si>
    <t xml:space="preserve">Angle </t>
  </si>
  <si>
    <t>Number of Lines need to move</t>
  </si>
  <si>
    <t>Total Facing Time Take (min)</t>
  </si>
  <si>
    <t>Lab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</si>
</sst>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91440</xdr:rowOff>
    </xdr:from>
    <xdr:to>
      <xdr:col>5</xdr:col>
      <xdr:colOff>647700</xdr:colOff>
      <xdr:row>5</xdr:row>
      <xdr:rowOff>152400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B88EB9-74BA-4C3B-862B-F99C9443935C}"/>
                </a:ext>
              </a:extLst>
            </xdr:cNvPr>
            <xdr:cNvSpPr txBox="1"/>
          </xdr:nvSpPr>
          <xdr:spPr>
            <a:xfrm>
              <a:off x="2697480" y="457200"/>
              <a:ext cx="148590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000" b="0" i="1" kern="1200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000" b="0" i="1" kern="120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0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000" b="0" i="0" kern="120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000" kern="1200"/>
            </a:p>
            <a:p>
              <a:pPr algn="ctr"/>
              <a:r>
                <a:rPr lang="en-US" sz="1000" kern="1200"/>
                <a:t>Taper Angle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B88EB9-74BA-4C3B-862B-F99C9443935C}"/>
                </a:ext>
              </a:extLst>
            </xdr:cNvPr>
            <xdr:cNvSpPr txBox="1"/>
          </xdr:nvSpPr>
          <xdr:spPr>
            <a:xfrm>
              <a:off x="2697480" y="457200"/>
              <a:ext cx="148590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000" b="0" i="0" kern="1200">
                  <a:latin typeface="Cambria Math" panose="02040503050406030204" pitchFamily="18" charset="0"/>
                </a:rPr>
                <a:t>𝛼=tan^(−1)⁡((𝐷_𝑖−𝐷_𝑓)/2𝐿)</a:t>
              </a:r>
              <a:endParaRPr lang="en-US" sz="1000" kern="1200"/>
            </a:p>
            <a:p>
              <a:pPr algn="ctr"/>
              <a:r>
                <a:rPr lang="en-US" sz="1000" kern="1200"/>
                <a:t>Taper Angle</a:t>
              </a:r>
            </a:p>
          </xdr:txBody>
        </xdr:sp>
      </mc:Fallback>
    </mc:AlternateContent>
    <xdr:clientData/>
  </xdr:twoCellAnchor>
  <xdr:twoCellAnchor>
    <xdr:from>
      <xdr:col>6</xdr:col>
      <xdr:colOff>251460</xdr:colOff>
      <xdr:row>0</xdr:row>
      <xdr:rowOff>91440</xdr:rowOff>
    </xdr:from>
    <xdr:to>
      <xdr:col>12</xdr:col>
      <xdr:colOff>350520</xdr:colOff>
      <xdr:row>7</xdr:row>
      <xdr:rowOff>160020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CCCD18-2D10-4C71-AE1D-9F265A4934E4}"/>
                </a:ext>
              </a:extLst>
            </xdr:cNvPr>
            <xdr:cNvSpPr txBox="1"/>
          </xdr:nvSpPr>
          <xdr:spPr>
            <a:xfrm>
              <a:off x="4511040" y="91440"/>
              <a:ext cx="3756660" cy="1348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kern="1200"/>
                <a:t>Note:</a:t>
              </a:r>
            </a:p>
            <a:p>
              <a:r>
                <a:rPr lang="en-US" sz="1100" kern="1200"/>
                <a:t>Min value = 1 degree</a:t>
              </a:r>
            </a:p>
            <a:p>
              <a:r>
                <a:rPr lang="en-US" sz="1100" kern="1200"/>
                <a:t>Conventional Method, compound rest</a:t>
              </a:r>
              <a:r>
                <a:rPr lang="en-US" sz="1100" kern="1200" baseline="0"/>
                <a:t> slide method</a:t>
              </a:r>
            </a:p>
            <a:p>
              <a:r>
                <a:rPr lang="en-US" sz="1100" kern="1200" baseline="0"/>
                <a:t>Non-conventional method, without log table: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 kern="1200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</m:num>
                    <m:den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100" b="0" i="1" kern="1200" baseline="0">
                      <a:latin typeface="Cambria Math" panose="02040503050406030204" pitchFamily="18" charset="0"/>
                    </a:rPr>
                    <m:t>×57</m:t>
                  </m:r>
                </m:oMath>
              </a14:m>
              <a:endParaRPr lang="en-US" sz="1100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CCCD18-2D10-4C71-AE1D-9F265A4934E4}"/>
                </a:ext>
              </a:extLst>
            </xdr:cNvPr>
            <xdr:cNvSpPr txBox="1"/>
          </xdr:nvSpPr>
          <xdr:spPr>
            <a:xfrm>
              <a:off x="4511040" y="91440"/>
              <a:ext cx="3756660" cy="1348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kern="1200"/>
                <a:t>Note:</a:t>
              </a:r>
            </a:p>
            <a:p>
              <a:r>
                <a:rPr lang="en-US" sz="1100" kern="1200"/>
                <a:t>Min value = 1 degree</a:t>
              </a:r>
            </a:p>
            <a:p>
              <a:r>
                <a:rPr lang="en-US" sz="1100" kern="1200"/>
                <a:t>Conventional Method, compound rest</a:t>
              </a:r>
              <a:r>
                <a:rPr lang="en-US" sz="1100" kern="1200" baseline="0"/>
                <a:t> slide method</a:t>
              </a:r>
            </a:p>
            <a:p>
              <a:r>
                <a:rPr lang="en-US" sz="1100" kern="1200" baseline="0"/>
                <a:t>Non-conventional method, without log table: </a:t>
              </a:r>
              <a:r>
                <a:rPr lang="en-US" sz="1100" b="0" i="0" kern="1200" baseline="0">
                  <a:latin typeface="Cambria Math" panose="02040503050406030204" pitchFamily="18" charset="0"/>
                </a:rPr>
                <a:t>(𝐷_𝑖−𝐷_𝑓)/2𝐿×57</a:t>
              </a:r>
              <a:endParaRPr lang="en-US" sz="1100" kern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AFA4-5C0D-476C-B8F9-8A53CDA2CA1F}">
  <dimension ref="A1:Q3"/>
  <sheetViews>
    <sheetView workbookViewId="0">
      <selection sqref="A1:B1"/>
    </sheetView>
  </sheetViews>
  <sheetFormatPr defaultRowHeight="14.4" x14ac:dyDescent="0.3"/>
  <cols>
    <col min="5" max="5" width="17.6640625" bestFit="1" customWidth="1"/>
    <col min="6" max="6" width="4.77734375" bestFit="1" customWidth="1"/>
    <col min="7" max="7" width="25" bestFit="1" customWidth="1"/>
    <col min="8" max="8" width="18.88671875" bestFit="1" customWidth="1"/>
    <col min="9" max="9" width="24.6640625" bestFit="1" customWidth="1"/>
    <col min="10" max="10" width="19.109375" bestFit="1" customWidth="1"/>
    <col min="11" max="11" width="19.109375" customWidth="1"/>
    <col min="12" max="12" width="28.6640625" bestFit="1" customWidth="1"/>
    <col min="13" max="13" width="16.109375" bestFit="1" customWidth="1"/>
    <col min="14" max="14" width="15.5546875" bestFit="1" customWidth="1"/>
    <col min="15" max="15" width="12.33203125" bestFit="1" customWidth="1"/>
    <col min="16" max="16" width="14.6640625" bestFit="1" customWidth="1"/>
  </cols>
  <sheetData>
    <row r="1" spans="1:17" x14ac:dyDescent="0.3">
      <c r="A1" s="2" t="s">
        <v>2</v>
      </c>
      <c r="B1" s="2"/>
    </row>
    <row r="2" spans="1:17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3">
      <c r="B3">
        <v>52</v>
      </c>
      <c r="C3">
        <v>23</v>
      </c>
      <c r="D3">
        <v>22</v>
      </c>
      <c r="E3">
        <f>AVERAGE(C3:D3)</f>
        <v>22.5</v>
      </c>
      <c r="F3">
        <v>660</v>
      </c>
      <c r="G3">
        <f>PI()*C3*F3</f>
        <v>47689.376481493055</v>
      </c>
      <c r="H3">
        <f>Q3/F3</f>
        <v>9.394081728511039E-2</v>
      </c>
      <c r="I3">
        <f>D3/Q3*F3</f>
        <v>234.19</v>
      </c>
      <c r="J3">
        <v>0.44</v>
      </c>
      <c r="K3">
        <v>50</v>
      </c>
      <c r="L3">
        <v>0.05</v>
      </c>
      <c r="M3">
        <v>0.5</v>
      </c>
      <c r="N3">
        <f>J3*K3</f>
        <v>22</v>
      </c>
      <c r="O3">
        <v>21.29</v>
      </c>
      <c r="P3">
        <f>O3/60</f>
        <v>0.35483333333333333</v>
      </c>
      <c r="Q3">
        <f>N3/P3</f>
        <v>62.000939408172854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12DB-F509-486B-BC7F-88F8C6E42724}">
  <dimension ref="A1:F8"/>
  <sheetViews>
    <sheetView workbookViewId="0">
      <selection activeCell="A2" sqref="A2"/>
    </sheetView>
  </sheetViews>
  <sheetFormatPr defaultRowHeight="14.4" x14ac:dyDescent="0.3"/>
  <cols>
    <col min="2" max="2" width="11.88671875" bestFit="1" customWidth="1"/>
    <col min="3" max="3" width="11.33203125" bestFit="1" customWidth="1"/>
    <col min="5" max="6" width="10.5546875" bestFit="1" customWidth="1"/>
  </cols>
  <sheetData>
    <row r="1" spans="1:6" x14ac:dyDescent="0.3">
      <c r="A1" t="s">
        <v>66</v>
      </c>
      <c r="B1" s="2" t="s">
        <v>27</v>
      </c>
      <c r="C1" s="2"/>
      <c r="D1" s="2"/>
      <c r="E1" s="2"/>
    </row>
    <row r="2" spans="1:6" x14ac:dyDescent="0.3">
      <c r="A2" t="s">
        <v>28</v>
      </c>
      <c r="B2" s="2" t="s">
        <v>29</v>
      </c>
      <c r="C2" s="2"/>
      <c r="D2" s="2"/>
      <c r="E2" s="2"/>
    </row>
    <row r="3" spans="1:6" x14ac:dyDescent="0.3">
      <c r="A3" t="s">
        <v>30</v>
      </c>
      <c r="B3" s="2" t="s">
        <v>31</v>
      </c>
      <c r="C3" s="2"/>
      <c r="D3" s="2"/>
      <c r="E3" s="2"/>
    </row>
    <row r="4" spans="1:6" x14ac:dyDescent="0.3">
      <c r="A4" t="s">
        <v>32</v>
      </c>
      <c r="B4" s="2" t="s">
        <v>33</v>
      </c>
      <c r="C4" s="2"/>
      <c r="D4" s="2"/>
      <c r="E4" s="2"/>
    </row>
    <row r="7" spans="1:6" x14ac:dyDescent="0.3">
      <c r="A7" t="s">
        <v>9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</row>
    <row r="8" spans="1:6" x14ac:dyDescent="0.3">
      <c r="A8">
        <v>1</v>
      </c>
      <c r="B8">
        <v>25.8</v>
      </c>
      <c r="C8">
        <v>20.8</v>
      </c>
      <c r="D8">
        <v>30</v>
      </c>
      <c r="E8">
        <f>(B8-C8)/2*D8</f>
        <v>75</v>
      </c>
      <c r="F8" s="6">
        <f>ATAN(E8)</f>
        <v>1.557463783500751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41A2-2552-4A38-A1B0-B77ED0AB2C1E}">
  <dimension ref="A1:L31"/>
  <sheetViews>
    <sheetView topLeftCell="A5" zoomScaleNormal="100" workbookViewId="0">
      <selection activeCell="A33" sqref="A33"/>
    </sheetView>
  </sheetViews>
  <sheetFormatPr defaultRowHeight="14.4" x14ac:dyDescent="0.3"/>
  <cols>
    <col min="1" max="1" width="26.44140625" bestFit="1" customWidth="1"/>
    <col min="2" max="2" width="15" bestFit="1" customWidth="1"/>
    <col min="3" max="3" width="18.109375" bestFit="1" customWidth="1"/>
    <col min="4" max="4" width="13.88671875" bestFit="1" customWidth="1"/>
    <col min="5" max="5" width="17.33203125" bestFit="1" customWidth="1"/>
    <col min="7" max="7" width="12.109375" bestFit="1" customWidth="1"/>
    <col min="9" max="9" width="15" bestFit="1" customWidth="1"/>
    <col min="11" max="11" width="15.109375" bestFit="1" customWidth="1"/>
    <col min="12" max="12" width="19.88671875" bestFit="1" customWidth="1"/>
  </cols>
  <sheetData>
    <row r="1" spans="1:12" x14ac:dyDescent="0.3">
      <c r="A1" t="s">
        <v>26</v>
      </c>
      <c r="B1" s="2" t="s">
        <v>39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3">
      <c r="A2" t="s">
        <v>28</v>
      </c>
      <c r="B2" s="2" t="s">
        <v>29</v>
      </c>
      <c r="C2" s="2"/>
      <c r="D2" s="2"/>
    </row>
    <row r="3" spans="1:12" x14ac:dyDescent="0.3">
      <c r="A3" t="s">
        <v>30</v>
      </c>
      <c r="B3" s="2" t="s">
        <v>31</v>
      </c>
      <c r="C3" s="2"/>
      <c r="D3" s="2"/>
    </row>
    <row r="8" spans="1:12" x14ac:dyDescent="0.3">
      <c r="A8" t="s">
        <v>9</v>
      </c>
      <c r="B8" t="s">
        <v>40</v>
      </c>
      <c r="C8" t="s">
        <v>41</v>
      </c>
      <c r="D8" t="s">
        <v>42</v>
      </c>
      <c r="E8" t="s">
        <v>43</v>
      </c>
      <c r="F8" t="s">
        <v>14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</row>
    <row r="9" spans="1:12" x14ac:dyDescent="0.3">
      <c r="A9">
        <v>1</v>
      </c>
      <c r="B9">
        <v>37.799999999999997</v>
      </c>
      <c r="C9">
        <v>25.6</v>
      </c>
      <c r="D9">
        <v>24.6</v>
      </c>
      <c r="E9">
        <f>C9-D9</f>
        <v>1</v>
      </c>
      <c r="F9">
        <v>660</v>
      </c>
      <c r="G9">
        <f>PI()*B9*F9</f>
        <v>78376.453521758158</v>
      </c>
      <c r="H9">
        <f>J9/F9</f>
        <v>3.8181818181818178E-2</v>
      </c>
      <c r="I9">
        <v>1.5</v>
      </c>
      <c r="J9">
        <f>B9/I9</f>
        <v>25.2</v>
      </c>
      <c r="K9">
        <f>(B9/2*J9)/60</f>
        <v>7.9379999999999997</v>
      </c>
      <c r="L9">
        <f>PI()*B9*E9*F9</f>
        <v>78376.453521758158</v>
      </c>
    </row>
    <row r="18" spans="1:5" x14ac:dyDescent="0.3">
      <c r="A18" s="1" t="s">
        <v>50</v>
      </c>
      <c r="B18" s="1"/>
    </row>
    <row r="19" spans="1:5" x14ac:dyDescent="0.3">
      <c r="A19" t="s">
        <v>51</v>
      </c>
      <c r="B19">
        <v>0.05</v>
      </c>
    </row>
    <row r="20" spans="1:5" x14ac:dyDescent="0.3">
      <c r="A20" t="s">
        <v>52</v>
      </c>
      <c r="B20">
        <v>100</v>
      </c>
    </row>
    <row r="21" spans="1:5" x14ac:dyDescent="0.3">
      <c r="A21" t="s">
        <v>53</v>
      </c>
      <c r="B21">
        <f>B19*B20</f>
        <v>5</v>
      </c>
    </row>
    <row r="22" spans="1:5" x14ac:dyDescent="0.3">
      <c r="A22" t="s">
        <v>54</v>
      </c>
      <c r="B22" t="s">
        <v>55</v>
      </c>
    </row>
    <row r="23" spans="1:5" x14ac:dyDescent="0.3">
      <c r="A23" t="s">
        <v>56</v>
      </c>
      <c r="B23" t="s">
        <v>55</v>
      </c>
    </row>
    <row r="24" spans="1:5" x14ac:dyDescent="0.3">
      <c r="A24" t="s">
        <v>57</v>
      </c>
      <c r="B24">
        <f>23.54</f>
        <v>23.54</v>
      </c>
      <c r="C24" t="s">
        <v>58</v>
      </c>
      <c r="D24">
        <f>B24/60</f>
        <v>0.39233333333333331</v>
      </c>
      <c r="E24" t="s">
        <v>59</v>
      </c>
    </row>
    <row r="25" spans="1:5" x14ac:dyDescent="0.3">
      <c r="A25" s="1" t="s">
        <v>60</v>
      </c>
      <c r="B25" s="1"/>
    </row>
    <row r="26" spans="1:5" x14ac:dyDescent="0.3">
      <c r="A26" t="s">
        <v>61</v>
      </c>
      <c r="B26">
        <v>0.04</v>
      </c>
    </row>
    <row r="27" spans="1:5" x14ac:dyDescent="0.3">
      <c r="A27" s="1" t="s">
        <v>62</v>
      </c>
      <c r="B27" s="1"/>
    </row>
    <row r="28" spans="1:5" x14ac:dyDescent="0.3">
      <c r="A28" t="s">
        <v>61</v>
      </c>
      <c r="B28">
        <v>0.1</v>
      </c>
    </row>
    <row r="29" spans="1:5" x14ac:dyDescent="0.3">
      <c r="A29" t="s">
        <v>63</v>
      </c>
      <c r="B29">
        <v>90</v>
      </c>
    </row>
    <row r="30" spans="1:5" x14ac:dyDescent="0.3">
      <c r="A30" t="s">
        <v>64</v>
      </c>
      <c r="B30">
        <f>E9/B28</f>
        <v>10</v>
      </c>
    </row>
    <row r="31" spans="1:5" x14ac:dyDescent="0.3">
      <c r="A31" t="s">
        <v>65</v>
      </c>
      <c r="B31">
        <v>1.5</v>
      </c>
    </row>
  </sheetData>
  <mergeCells count="6">
    <mergeCell ref="B1:K1"/>
    <mergeCell ref="B2:D2"/>
    <mergeCell ref="B3:D3"/>
    <mergeCell ref="A18:B18"/>
    <mergeCell ref="A25:B25"/>
    <mergeCell ref="A27:B27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725E-2138-464C-BD27-C0F31E6373FE}">
  <dimension ref="A1:G6"/>
  <sheetViews>
    <sheetView tabSelected="1" workbookViewId="0">
      <selection activeCell="A9" sqref="A9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s="1"/>
      <c r="D1" s="1"/>
      <c r="E1" s="1"/>
      <c r="F1" s="1"/>
    </row>
    <row r="2" spans="1:7" x14ac:dyDescent="0.3">
      <c r="A2" s="2" t="s">
        <v>2</v>
      </c>
      <c r="B2" s="2"/>
    </row>
    <row r="3" spans="1:7" ht="57.6" x14ac:dyDescent="0.3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/>
    </row>
    <row r="4" spans="1:7" x14ac:dyDescent="0.3">
      <c r="A4">
        <v>1</v>
      </c>
      <c r="B4">
        <v>45.7</v>
      </c>
      <c r="C4">
        <v>10</v>
      </c>
      <c r="D4">
        <f>C4*25.4</f>
        <v>254</v>
      </c>
      <c r="E4">
        <v>26.3</v>
      </c>
      <c r="F4">
        <v>24.5</v>
      </c>
    </row>
    <row r="5" spans="1:7" x14ac:dyDescent="0.3">
      <c r="A5">
        <v>2</v>
      </c>
      <c r="B5">
        <v>33.5</v>
      </c>
      <c r="C5">
        <v>20</v>
      </c>
      <c r="D5">
        <f t="shared" ref="D5:D6" si="0">C5*25.4</f>
        <v>508</v>
      </c>
      <c r="E5">
        <v>26.2</v>
      </c>
      <c r="F5">
        <v>25.5</v>
      </c>
    </row>
    <row r="6" spans="1:7" x14ac:dyDescent="0.3">
      <c r="A6">
        <v>3</v>
      </c>
      <c r="B6">
        <v>32.700000000000003</v>
      </c>
      <c r="C6">
        <v>16</v>
      </c>
      <c r="D6">
        <f t="shared" si="0"/>
        <v>406.4</v>
      </c>
      <c r="E6">
        <v>26.25</v>
      </c>
      <c r="F6">
        <v>25.1</v>
      </c>
    </row>
  </sheetData>
  <mergeCells count="2">
    <mergeCell ref="B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Lab_01</vt:lpstr>
      <vt:lpstr>Lab 02</vt:lpstr>
      <vt:lpstr>Lab 03</vt:lpstr>
      <vt:lpstr>Lab_04</vt:lpstr>
      <vt:lpstr>'Lab 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2024-11-15T15:28:25Z</dcterms:created>
  <dcterms:modified xsi:type="dcterms:W3CDTF">2024-11-15T15:32:10Z</dcterms:modified>
</cp:coreProperties>
</file>