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c7bc27c5c9d890e/Desktop/DRIVE PROJECTS/"/>
    </mc:Choice>
  </mc:AlternateContent>
  <xr:revisionPtr revIDLastSave="0" documentId="8_{1244EEE7-51A3-4B7D-9FCD-2362382BA07A}" xr6:coauthVersionLast="47" xr6:coauthVersionMax="47" xr10:uidLastSave="{00000000-0000-0000-0000-000000000000}"/>
  <bookViews>
    <workbookView xWindow="-108" yWindow="-108" windowWidth="23256" windowHeight="12456" xr2:uid="{32960370-5BFD-40DC-B0F7-081EF8B31D1A}"/>
  </bookViews>
  <sheets>
    <sheet name="CAPEX VRS CASHFLOW 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'CAPEX VRS CASHFLOW '!$H$14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46" i="1"/>
  <c r="B52" i="1" s="1"/>
  <c r="C24" i="1"/>
  <c r="D24" i="1"/>
  <c r="E24" i="1"/>
  <c r="B24" i="1"/>
  <c r="C23" i="1"/>
  <c r="D23" i="1"/>
  <c r="E23" i="1"/>
  <c r="B23" i="1"/>
  <c r="C31" i="1"/>
  <c r="D31" i="1"/>
  <c r="E31" i="1"/>
  <c r="C32" i="1"/>
  <c r="D32" i="1"/>
  <c r="E32" i="1"/>
  <c r="B32" i="1"/>
  <c r="B31" i="1"/>
  <c r="C21" i="1"/>
  <c r="D21" i="1"/>
  <c r="E21" i="1"/>
  <c r="B21" i="1"/>
  <c r="B25" i="1" l="1"/>
  <c r="C48" i="1"/>
  <c r="C33" i="1" s="1"/>
  <c r="D25" i="1"/>
  <c r="D27" i="1" s="1"/>
  <c r="C34" i="1"/>
  <c r="B48" i="1"/>
  <c r="B33" i="1" s="1"/>
  <c r="B34" i="1" s="1"/>
  <c r="E48" i="1"/>
  <c r="E33" i="1" s="1"/>
  <c r="E34" i="1" s="1"/>
  <c r="D48" i="1"/>
  <c r="D33" i="1" s="1"/>
  <c r="D34" i="1" s="1"/>
  <c r="E25" i="1"/>
  <c r="E27" i="1" s="1"/>
  <c r="C25" i="1"/>
  <c r="C27" i="1" s="1"/>
  <c r="C36" i="1" s="1"/>
  <c r="B27" i="1"/>
  <c r="B28" i="1" s="1"/>
  <c r="C42" i="1" l="1"/>
  <c r="C39" i="1"/>
  <c r="C40" i="1" s="1"/>
  <c r="C37" i="1"/>
  <c r="E36" i="1"/>
  <c r="E28" i="1"/>
  <c r="C28" i="1"/>
  <c r="D28" i="1"/>
  <c r="D36" i="1"/>
  <c r="B36" i="1"/>
  <c r="C43" i="1" l="1"/>
  <c r="C51" i="1"/>
  <c r="C53" i="1" s="1"/>
  <c r="B42" i="1"/>
  <c r="B37" i="1"/>
  <c r="B39" i="1"/>
  <c r="B40" i="1" s="1"/>
  <c r="E42" i="1"/>
  <c r="E38" i="1"/>
  <c r="E39" i="1" s="1"/>
  <c r="E40" i="1" s="1"/>
  <c r="E37" i="1"/>
  <c r="D42" i="1"/>
  <c r="D38" i="1"/>
  <c r="D39" i="1" s="1"/>
  <c r="D40" i="1" s="1"/>
  <c r="D37" i="1"/>
  <c r="B43" i="1" l="1"/>
  <c r="B51" i="1"/>
  <c r="B53" i="1" s="1"/>
  <c r="B54" i="1" s="1"/>
  <c r="C54" i="1" s="1"/>
  <c r="D43" i="1"/>
  <c r="D51" i="1"/>
  <c r="D53" i="1" s="1"/>
  <c r="E43" i="1"/>
  <c r="E51" i="1"/>
  <c r="E53" i="1" s="1"/>
  <c r="D54" i="1" l="1"/>
  <c r="E54" i="1"/>
</calcChain>
</file>

<file path=xl/sharedStrings.xml><?xml version="1.0" encoding="utf-8"?>
<sst xmlns="http://schemas.openxmlformats.org/spreadsheetml/2006/main" count="71" uniqueCount="64">
  <si>
    <t>Price Per Customer</t>
  </si>
  <si>
    <t>Revenue Share to us</t>
  </si>
  <si>
    <t xml:space="preserve">Total Number of customers </t>
  </si>
  <si>
    <t xml:space="preserve">support rep cost </t>
  </si>
  <si>
    <t>Hosting Cost</t>
  </si>
  <si>
    <t xml:space="preserve">New Office </t>
  </si>
  <si>
    <t>Overhead payroll</t>
  </si>
  <si>
    <t xml:space="preserve">Capex buildout </t>
  </si>
  <si>
    <t>Revenue</t>
  </si>
  <si>
    <t>COGS</t>
  </si>
  <si>
    <t>Gross Profit</t>
  </si>
  <si>
    <t xml:space="preserve">LOOKING TO PARTNER WITH ANOTHER COMPANY </t>
  </si>
  <si>
    <t>Gross Profit Margin</t>
  </si>
  <si>
    <t>Operating Expenses</t>
  </si>
  <si>
    <t xml:space="preserve">Income Statement </t>
  </si>
  <si>
    <t>year1</t>
  </si>
  <si>
    <t>year 2</t>
  </si>
  <si>
    <t>year 3</t>
  </si>
  <si>
    <t>year4</t>
  </si>
  <si>
    <t>EBITDA</t>
  </si>
  <si>
    <t>EBITDA Margin</t>
  </si>
  <si>
    <t>Depreciation</t>
  </si>
  <si>
    <t>Tax</t>
  </si>
  <si>
    <t>tax</t>
  </si>
  <si>
    <t xml:space="preserve">Depreciation </t>
  </si>
  <si>
    <t xml:space="preserve">Net Income </t>
  </si>
  <si>
    <t>Total COGS</t>
  </si>
  <si>
    <t>Capex</t>
  </si>
  <si>
    <t>Useful life</t>
  </si>
  <si>
    <t xml:space="preserve">Depreciation Schedule </t>
  </si>
  <si>
    <t>Total OPEX</t>
  </si>
  <si>
    <t>EBIT/Operating Income</t>
  </si>
  <si>
    <t>EBIT P%</t>
  </si>
  <si>
    <t>NI%</t>
  </si>
  <si>
    <t>Net Cash Flow</t>
  </si>
  <si>
    <t>Cummulative Cash Flow</t>
  </si>
  <si>
    <t xml:space="preserve">Recommendations </t>
  </si>
  <si>
    <t>p&amp;L vrs Cash flow</t>
  </si>
  <si>
    <t xml:space="preserve">Payback period </t>
  </si>
  <si>
    <t xml:space="preserve">3.5 years </t>
  </si>
  <si>
    <t xml:space="preserve">how long do you think the partnership will last </t>
  </si>
  <si>
    <t xml:space="preserve">how will we finance the project </t>
  </si>
  <si>
    <t xml:space="preserve">how do the margins comapare to the overall profit </t>
  </si>
  <si>
    <t>looks lucrative</t>
  </si>
  <si>
    <t xml:space="preserve">debt /equity </t>
  </si>
  <si>
    <t>Qualitative</t>
  </si>
  <si>
    <t>is it a new company, have they been in existence etc</t>
  </si>
  <si>
    <t>What is the probability of success .. Risky/not</t>
  </si>
  <si>
    <t xml:space="preserve">What is the overall goal of the company </t>
  </si>
  <si>
    <t>Does this align?</t>
  </si>
  <si>
    <t xml:space="preserve">Could this company risk to loose some money in the 1st couple of years </t>
  </si>
  <si>
    <t>Can this company steal our company?</t>
  </si>
  <si>
    <t>is it distructive to our own business</t>
  </si>
  <si>
    <t xml:space="preserve">what are our opportunity costs / is this worth the opportunity </t>
  </si>
  <si>
    <t>My recommendation</t>
  </si>
  <si>
    <t xml:space="preserve">Financial profit very appealing as long as this poses no strategic risk to the company </t>
  </si>
  <si>
    <t>CASE WORK</t>
  </si>
  <si>
    <t>Column1</t>
  </si>
  <si>
    <t>Column2</t>
  </si>
  <si>
    <t>Column3</t>
  </si>
  <si>
    <t>Column4</t>
  </si>
  <si>
    <t>Column5</t>
  </si>
  <si>
    <t>ANALYSIS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</si>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</sst>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£&quot;* #,##0_);_(&quot;£&quot;* \(#,##0\);_(&quot;£&quot;* &quot;-&quot;_);_(@_)"/>
    <numFmt numFmtId="44" formatCode="_(&quot;£&quot;* #,##0.00_);_(&quot;£&quot;* \(#,##0.00\);_(&quot;£&quot;* &quot;-&quot;??_);_(@_)"/>
    <numFmt numFmtId="164" formatCode="_-&quot;£&quot;* #,##0_-;\-&quot;£&quot;* #,##0_-;_-&quot;£&quot;* &quot;-&quot;??_-;_-@_-"/>
    <numFmt numFmtId="165" formatCode="_(&quot;£&quot;* #,##0_);_(&quot;£&quot;* \(#,##0\);_(&quot;£&quot;* &quot;-&quot;??_);_(@_)"/>
    <numFmt numFmtId="166" formatCode="0.0%;\(0.0\)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rgb="FF0070C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13">
    <xf numFmtId="0" fontId="0" fillId="0" borderId="0" xfId="0"/>
    <xf numFmtId="0" fontId="2" fillId="0" borderId="0" xfId="0" applyFont="1"/>
    <xf numFmtId="9" fontId="2" fillId="0" borderId="0" xfId="2" applyFont="1"/>
    <xf numFmtId="0" fontId="3" fillId="0" borderId="0" xfId="0" applyFont="1"/>
    <xf numFmtId="164" fontId="2" fillId="0" borderId="0" xfId="1" applyNumberFormat="1" applyFont="1"/>
    <xf numFmtId="164" fontId="0" fillId="0" borderId="0" xfId="1" applyNumberFormat="1" applyFont="1"/>
    <xf numFmtId="42" fontId="0" fillId="0" borderId="0" xfId="0" applyNumberFormat="1"/>
    <xf numFmtId="165" fontId="2" fillId="0" borderId="0" xfId="1" applyNumberFormat="1" applyFont="1"/>
    <xf numFmtId="165" fontId="0" fillId="0" borderId="0" xfId="1" applyNumberFormat="1" applyFont="1"/>
    <xf numFmtId="166" fontId="2" fillId="0" borderId="0" xfId="2" applyNumberFormat="1" applyFont="1"/>
    <xf numFmtId="164" fontId="7" fillId="0" borderId="0" xfId="1" applyNumberFormat="1" applyFont="1"/>
    <xf numFmtId="9" fontId="7" fillId="0" borderId="0" xfId="0" applyNumberFormat="1" applyFont="1"/>
    <xf numFmtId="0" fontId="7" fillId="0" borderId="0" xfId="0" applyFont="1"/>
  </cellXfs>
  <cellStyles count="7">
    <cellStyle name="Currency" xfId="1" builtinId="4"/>
    <cellStyle name="Hyperlink 2" xfId="4" xr:uid="{4DFB9284-4BAA-4076-B9FA-03274B3247B1}"/>
    <cellStyle name="Hyperlink 2 2" xfId="5" xr:uid="{0F8DA277-5524-423E-A53C-B30931F9F353}"/>
    <cellStyle name="Normal" xfId="0" builtinId="0"/>
    <cellStyle name="Normal 2" xfId="6" xr:uid="{36C4C5D2-538D-4016-AEF4-2637AEEDE9B9}"/>
    <cellStyle name="Normal 2 2 2" xfId="3" xr:uid="{11B1AF04-42E9-4CA5-95EC-A8F77743B8C8}"/>
    <cellStyle name="Percent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£&quot;* #,##0_);_(&quot;£&quot;* \(#,##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£&quot;* #,##0_);_(&quot;£&quot;* \(#,##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£&quot;* #,##0_);_(&quot;£&quot;* \(#,##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£&quot;* #,##0_);_(&quot;£&quot;* \(#,##0\);_(&quot;£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£&quot;* #,##0_);_(&quot;£&quot;* \(#,##0\);_(&quot;£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52F4FD-2AC0-4710-9EE0-0BB3AB098330}" name="Table1" displayName="Table1" ref="A20:E54" totalsRowShown="0" headerRowDxfId="6" dataDxfId="5" headerRowCellStyle="Currency" dataCellStyle="Currency">
  <autoFilter ref="A20:E54" xr:uid="{7952F4FD-2AC0-4710-9EE0-0BB3AB098330}"/>
  <tableColumns count="5">
    <tableColumn id="1" xr3:uid="{BCE8B122-9E53-4E9E-8231-AAA0CE831D18}" name="Column1" dataDxfId="4"/>
    <tableColumn id="2" xr3:uid="{0C0060AC-F51E-481B-8C25-7E67ED19376D}" name="Column2" dataDxfId="3" dataCellStyle="Currency"/>
    <tableColumn id="3" xr3:uid="{A7113E2E-5716-4AC7-8BDC-BD81D1AD2BC2}" name="Column3" dataDxfId="2" dataCellStyle="Currency"/>
    <tableColumn id="4" xr3:uid="{A1624E29-3680-432B-9FF7-B132705EEB0A}" name="Column4" dataDxfId="1" dataCellStyle="Currency"/>
    <tableColumn id="5" xr3:uid="{EA3C5107-A55B-42F5-A88B-1D76B32D1D90}" name="Column5" dataDxfId="0" dataCellStyle="Currenc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BBFF-0EA8-40FC-ABDB-603364846E9A}">
  <dimension ref="A1:G7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11" sqref="K11"/>
    </sheetView>
  </sheetViews>
  <sheetFormatPr defaultRowHeight="14.4" x14ac:dyDescent="0.3"/>
  <cols>
    <col min="1" max="1" width="43.77734375" bestFit="1" customWidth="1"/>
    <col min="2" max="4" width="14.44140625" bestFit="1" customWidth="1"/>
    <col min="5" max="5" width="14.33203125" bestFit="1" customWidth="1"/>
  </cols>
  <sheetData>
    <row r="1" spans="1:5" x14ac:dyDescent="0.3">
      <c r="A1" s="1" t="s">
        <v>56</v>
      </c>
    </row>
    <row r="3" spans="1:5" x14ac:dyDescent="0.3">
      <c r="A3" s="1" t="s">
        <v>11</v>
      </c>
    </row>
    <row r="4" spans="1:5" x14ac:dyDescent="0.3">
      <c r="B4" t="s">
        <v>15</v>
      </c>
      <c r="C4" t="s">
        <v>16</v>
      </c>
      <c r="D4" t="s">
        <v>17</v>
      </c>
      <c r="E4" t="s">
        <v>18</v>
      </c>
    </row>
    <row r="5" spans="1:5" x14ac:dyDescent="0.3">
      <c r="A5" t="s">
        <v>0</v>
      </c>
      <c r="B5" s="10">
        <v>40000</v>
      </c>
      <c r="C5" s="10">
        <v>40000</v>
      </c>
      <c r="D5" s="10">
        <v>40000</v>
      </c>
      <c r="E5" s="10">
        <v>40000</v>
      </c>
    </row>
    <row r="6" spans="1:5" x14ac:dyDescent="0.3">
      <c r="A6" t="s">
        <v>1</v>
      </c>
      <c r="B6" s="11">
        <v>0.4</v>
      </c>
      <c r="C6" s="11">
        <v>0.4</v>
      </c>
      <c r="D6" s="11">
        <v>0.4</v>
      </c>
      <c r="E6" s="11">
        <v>0.4</v>
      </c>
    </row>
    <row r="7" spans="1:5" x14ac:dyDescent="0.3">
      <c r="A7" t="s">
        <v>2</v>
      </c>
      <c r="B7" s="12">
        <v>2</v>
      </c>
      <c r="C7" s="12">
        <v>25</v>
      </c>
      <c r="D7" s="12">
        <v>100</v>
      </c>
      <c r="E7" s="12">
        <v>150</v>
      </c>
    </row>
    <row r="8" spans="1:5" x14ac:dyDescent="0.3">
      <c r="B8" s="12"/>
      <c r="C8" s="12"/>
      <c r="D8" s="12"/>
      <c r="E8" s="12"/>
    </row>
    <row r="9" spans="1:5" x14ac:dyDescent="0.3">
      <c r="A9" t="s">
        <v>3</v>
      </c>
      <c r="B9" s="10">
        <v>2000</v>
      </c>
      <c r="C9" s="10">
        <v>2000</v>
      </c>
      <c r="D9" s="10">
        <v>2000</v>
      </c>
      <c r="E9" s="10">
        <v>2000</v>
      </c>
    </row>
    <row r="10" spans="1:5" x14ac:dyDescent="0.3">
      <c r="A10" t="s">
        <v>4</v>
      </c>
      <c r="B10" s="10">
        <v>500</v>
      </c>
      <c r="C10" s="10">
        <v>500</v>
      </c>
      <c r="D10" s="10">
        <v>500</v>
      </c>
      <c r="E10" s="10">
        <v>500</v>
      </c>
    </row>
    <row r="11" spans="1:5" x14ac:dyDescent="0.3">
      <c r="B11" s="10"/>
      <c r="C11" s="10"/>
      <c r="D11" s="10"/>
      <c r="E11" s="10"/>
    </row>
    <row r="12" spans="1:5" x14ac:dyDescent="0.3">
      <c r="A12" t="s">
        <v>5</v>
      </c>
      <c r="B12" s="10">
        <v>75000</v>
      </c>
      <c r="C12" s="10">
        <v>75000</v>
      </c>
      <c r="D12" s="10">
        <v>75000</v>
      </c>
      <c r="E12" s="10">
        <v>75000</v>
      </c>
    </row>
    <row r="13" spans="1:5" x14ac:dyDescent="0.3">
      <c r="A13" t="s">
        <v>6</v>
      </c>
      <c r="B13" s="10">
        <v>600000</v>
      </c>
      <c r="C13" s="10">
        <v>600000</v>
      </c>
      <c r="D13" s="10">
        <v>600000</v>
      </c>
      <c r="E13" s="10">
        <v>600000</v>
      </c>
    </row>
    <row r="14" spans="1:5" x14ac:dyDescent="0.3">
      <c r="A14" t="s">
        <v>7</v>
      </c>
      <c r="B14" s="10">
        <v>750000</v>
      </c>
      <c r="C14" s="10"/>
      <c r="D14" s="10"/>
      <c r="E14" s="10"/>
    </row>
    <row r="15" spans="1:5" x14ac:dyDescent="0.3">
      <c r="A15" t="s">
        <v>23</v>
      </c>
      <c r="B15" s="11">
        <v>0.25</v>
      </c>
      <c r="C15" s="12"/>
      <c r="D15" s="12"/>
      <c r="E15" s="12"/>
    </row>
    <row r="16" spans="1:5" x14ac:dyDescent="0.3">
      <c r="A16" t="s">
        <v>24</v>
      </c>
      <c r="B16" s="12">
        <v>4</v>
      </c>
      <c r="C16" s="12"/>
      <c r="D16" s="12"/>
      <c r="E16" s="12"/>
    </row>
    <row r="17" spans="1:7" x14ac:dyDescent="0.3">
      <c r="B17" s="12"/>
      <c r="C17" s="12"/>
      <c r="D17" s="12"/>
      <c r="E17" s="12"/>
    </row>
    <row r="18" spans="1:7" x14ac:dyDescent="0.3">
      <c r="A18" s="1" t="s">
        <v>62</v>
      </c>
    </row>
    <row r="19" spans="1:7" x14ac:dyDescent="0.3">
      <c r="A19" s="1" t="s">
        <v>14</v>
      </c>
    </row>
    <row r="20" spans="1:7" x14ac:dyDescent="0.3">
      <c r="A20" s="1" t="s">
        <v>57</v>
      </c>
      <c r="B20" s="7" t="s">
        <v>58</v>
      </c>
      <c r="C20" s="7" t="s">
        <v>59</v>
      </c>
      <c r="D20" s="7" t="s">
        <v>60</v>
      </c>
      <c r="E20" s="7" t="s">
        <v>61</v>
      </c>
    </row>
    <row r="21" spans="1:7" x14ac:dyDescent="0.3">
      <c r="A21" s="1" t="s">
        <v>8</v>
      </c>
      <c r="B21" s="7">
        <f>B5*B6*B7</f>
        <v>32000</v>
      </c>
      <c r="C21" s="7">
        <f>C5*C6*C7</f>
        <v>400000</v>
      </c>
      <c r="D21" s="7">
        <f>D5*D6*D7</f>
        <v>1600000</v>
      </c>
      <c r="E21" s="7">
        <f>E5*E6*E7</f>
        <v>2400000</v>
      </c>
      <c r="F21" s="4"/>
      <c r="G21" s="4"/>
    </row>
    <row r="22" spans="1:7" x14ac:dyDescent="0.3">
      <c r="A22" s="1" t="s">
        <v>9</v>
      </c>
      <c r="B22" s="8"/>
      <c r="C22" s="8"/>
      <c r="D22" s="7"/>
      <c r="E22" s="7"/>
      <c r="F22" s="5"/>
      <c r="G22" s="5"/>
    </row>
    <row r="23" spans="1:7" x14ac:dyDescent="0.3">
      <c r="A23" t="s">
        <v>3</v>
      </c>
      <c r="B23" s="8">
        <f>B9*B7</f>
        <v>4000</v>
      </c>
      <c r="C23" s="8">
        <f>C9*C7</f>
        <v>50000</v>
      </c>
      <c r="D23" s="8">
        <f>D9*D7</f>
        <v>200000</v>
      </c>
      <c r="E23" s="8">
        <f>E9*E7</f>
        <v>300000</v>
      </c>
      <c r="F23" s="5"/>
      <c r="G23" s="5"/>
    </row>
    <row r="24" spans="1:7" x14ac:dyDescent="0.3">
      <c r="A24" t="s">
        <v>4</v>
      </c>
      <c r="B24" s="8">
        <f>B10*B7</f>
        <v>1000</v>
      </c>
      <c r="C24" s="8">
        <f>C10*C7</f>
        <v>12500</v>
      </c>
      <c r="D24" s="8">
        <f>D10*D7</f>
        <v>50000</v>
      </c>
      <c r="E24" s="8">
        <f>E10*E7</f>
        <v>75000</v>
      </c>
      <c r="F24" s="5"/>
      <c r="G24" s="5"/>
    </row>
    <row r="25" spans="1:7" x14ac:dyDescent="0.3">
      <c r="A25" s="1" t="s">
        <v>26</v>
      </c>
      <c r="B25" s="7">
        <f>SUM(B23:B24)</f>
        <v>5000</v>
      </c>
      <c r="C25" s="7">
        <f t="shared" ref="C25:E25" si="0">SUM(C23:C24)</f>
        <v>62500</v>
      </c>
      <c r="D25" s="8">
        <f t="shared" si="0"/>
        <v>250000</v>
      </c>
      <c r="E25" s="8">
        <f t="shared" si="0"/>
        <v>375000</v>
      </c>
      <c r="F25" s="4"/>
      <c r="G25" s="4"/>
    </row>
    <row r="26" spans="1:7" x14ac:dyDescent="0.3">
      <c r="A26" s="1"/>
      <c r="B26" s="7"/>
      <c r="C26" s="7"/>
      <c r="D26" s="7"/>
      <c r="E26" s="7"/>
      <c r="F26" s="4"/>
      <c r="G26" s="4"/>
    </row>
    <row r="27" spans="1:7" x14ac:dyDescent="0.3">
      <c r="A27" s="1" t="s">
        <v>10</v>
      </c>
      <c r="B27" s="7">
        <f>B21-B25</f>
        <v>27000</v>
      </c>
      <c r="C27" s="7">
        <f t="shared" ref="C27:E27" si="1">C21-C25</f>
        <v>337500</v>
      </c>
      <c r="D27" s="7">
        <f t="shared" si="1"/>
        <v>1350000</v>
      </c>
      <c r="E27" s="7">
        <f t="shared" si="1"/>
        <v>2025000</v>
      </c>
      <c r="F27" s="4"/>
      <c r="G27" s="4"/>
    </row>
    <row r="28" spans="1:7" x14ac:dyDescent="0.3">
      <c r="A28" s="1" t="s">
        <v>12</v>
      </c>
      <c r="B28" s="2">
        <f>B27/B21</f>
        <v>0.84375</v>
      </c>
      <c r="C28" s="2">
        <f t="shared" ref="C28:E28" si="2">C27/C21</f>
        <v>0.84375</v>
      </c>
      <c r="D28" s="2">
        <f t="shared" si="2"/>
        <v>0.84375</v>
      </c>
      <c r="E28" s="2">
        <f t="shared" si="2"/>
        <v>0.84375</v>
      </c>
    </row>
    <row r="29" spans="1:7" x14ac:dyDescent="0.3">
      <c r="A29" s="1"/>
      <c r="B29" s="2"/>
      <c r="C29" s="2"/>
      <c r="D29" s="2"/>
      <c r="E29" s="2"/>
    </row>
    <row r="30" spans="1:7" x14ac:dyDescent="0.3">
      <c r="A30" s="1" t="s">
        <v>13</v>
      </c>
    </row>
    <row r="31" spans="1:7" x14ac:dyDescent="0.3">
      <c r="A31" t="s">
        <v>5</v>
      </c>
      <c r="B31" s="8">
        <f t="shared" ref="B31:E32" si="3">B12</f>
        <v>75000</v>
      </c>
      <c r="C31" s="8">
        <f t="shared" si="3"/>
        <v>75000</v>
      </c>
      <c r="D31" s="8">
        <f t="shared" si="3"/>
        <v>75000</v>
      </c>
      <c r="E31" s="8">
        <f t="shared" si="3"/>
        <v>75000</v>
      </c>
    </row>
    <row r="32" spans="1:7" x14ac:dyDescent="0.3">
      <c r="A32" t="s">
        <v>6</v>
      </c>
      <c r="B32" s="8">
        <f t="shared" si="3"/>
        <v>600000</v>
      </c>
      <c r="C32" s="8">
        <f t="shared" si="3"/>
        <v>600000</v>
      </c>
      <c r="D32" s="8">
        <f t="shared" si="3"/>
        <v>600000</v>
      </c>
      <c r="E32" s="8">
        <f t="shared" si="3"/>
        <v>600000</v>
      </c>
    </row>
    <row r="33" spans="1:5" x14ac:dyDescent="0.3">
      <c r="A33" t="s">
        <v>24</v>
      </c>
      <c r="B33" s="8">
        <f>B48</f>
        <v>187500</v>
      </c>
      <c r="C33" s="8">
        <f t="shared" ref="C33:E33" si="4">C48</f>
        <v>187500</v>
      </c>
      <c r="D33" s="8">
        <f t="shared" si="4"/>
        <v>187500</v>
      </c>
      <c r="E33" s="8">
        <f t="shared" si="4"/>
        <v>187500</v>
      </c>
    </row>
    <row r="34" spans="1:5" x14ac:dyDescent="0.3">
      <c r="A34" s="1" t="s">
        <v>30</v>
      </c>
      <c r="B34" s="7">
        <f>SUM(B31:B33)</f>
        <v>862500</v>
      </c>
      <c r="C34" s="7">
        <f t="shared" ref="C34:E34" si="5">SUM(C31:C33)</f>
        <v>862500</v>
      </c>
      <c r="D34" s="7">
        <f t="shared" si="5"/>
        <v>862500</v>
      </c>
      <c r="E34" s="7">
        <f t="shared" si="5"/>
        <v>862500</v>
      </c>
    </row>
    <row r="36" spans="1:5" x14ac:dyDescent="0.3">
      <c r="A36" s="1" t="s">
        <v>31</v>
      </c>
      <c r="B36" s="8">
        <f>B27-B34</f>
        <v>-835500</v>
      </c>
      <c r="C36" s="8">
        <f t="shared" ref="C36:E36" si="6">C27-C34</f>
        <v>-525000</v>
      </c>
      <c r="D36" s="8">
        <f t="shared" si="6"/>
        <v>487500</v>
      </c>
      <c r="E36" s="8">
        <f t="shared" si="6"/>
        <v>1162500</v>
      </c>
    </row>
    <row r="37" spans="1:5" x14ac:dyDescent="0.3">
      <c r="A37" s="1" t="s">
        <v>32</v>
      </c>
      <c r="B37" s="9">
        <f>B36/B21</f>
        <v>-26.109375</v>
      </c>
      <c r="C37" s="9">
        <f t="shared" ref="C37:E37" si="7">C36/C21</f>
        <v>-1.3125</v>
      </c>
      <c r="D37" s="9">
        <f t="shared" si="7"/>
        <v>0.3046875</v>
      </c>
      <c r="E37" s="9">
        <f t="shared" si="7"/>
        <v>0.484375</v>
      </c>
    </row>
    <row r="38" spans="1:5" x14ac:dyDescent="0.3">
      <c r="A38" t="s">
        <v>22</v>
      </c>
      <c r="B38" s="5"/>
      <c r="C38" s="5"/>
      <c r="D38" s="8">
        <f>D36*$B$15</f>
        <v>121875</v>
      </c>
      <c r="E38" s="8">
        <f>E36*$B$15</f>
        <v>290625</v>
      </c>
    </row>
    <row r="39" spans="1:5" x14ac:dyDescent="0.3">
      <c r="A39" s="1" t="s">
        <v>25</v>
      </c>
      <c r="B39" s="7">
        <f>B36-B38</f>
        <v>-835500</v>
      </c>
      <c r="C39" s="7">
        <f t="shared" ref="C39:E39" si="8">C36-C38</f>
        <v>-525000</v>
      </c>
      <c r="D39" s="7">
        <f t="shared" si="8"/>
        <v>365625</v>
      </c>
      <c r="E39" s="7">
        <f t="shared" si="8"/>
        <v>871875</v>
      </c>
    </row>
    <row r="40" spans="1:5" x14ac:dyDescent="0.3">
      <c r="A40" s="1" t="s">
        <v>33</v>
      </c>
      <c r="B40" s="2">
        <f>B39/B21</f>
        <v>-26.109375</v>
      </c>
      <c r="C40" s="2">
        <f t="shared" ref="C40:E40" si="9">C39/C21</f>
        <v>-1.3125</v>
      </c>
      <c r="D40" s="2">
        <f t="shared" si="9"/>
        <v>0.228515625</v>
      </c>
      <c r="E40" s="2">
        <f t="shared" si="9"/>
        <v>0.36328125</v>
      </c>
    </row>
    <row r="41" spans="1:5" x14ac:dyDescent="0.3">
      <c r="A41" s="1"/>
    </row>
    <row r="42" spans="1:5" x14ac:dyDescent="0.3">
      <c r="A42" s="1" t="s">
        <v>19</v>
      </c>
      <c r="B42" s="8">
        <f>B36+B33</f>
        <v>-648000</v>
      </c>
      <c r="C42" s="8">
        <f t="shared" ref="C42:E42" si="10">C36+C33</f>
        <v>-337500</v>
      </c>
      <c r="D42" s="8">
        <f t="shared" si="10"/>
        <v>675000</v>
      </c>
      <c r="E42" s="8">
        <f t="shared" si="10"/>
        <v>1350000</v>
      </c>
    </row>
    <row r="43" spans="1:5" x14ac:dyDescent="0.3">
      <c r="A43" s="1" t="s">
        <v>20</v>
      </c>
      <c r="B43" s="2">
        <f>B42/B21</f>
        <v>-20.25</v>
      </c>
      <c r="C43" s="2">
        <f t="shared" ref="C43:E43" si="11">C42/C21</f>
        <v>-0.84375</v>
      </c>
      <c r="D43" s="2">
        <f t="shared" si="11"/>
        <v>0.421875</v>
      </c>
      <c r="E43" s="2">
        <f t="shared" si="11"/>
        <v>0.5625</v>
      </c>
    </row>
    <row r="44" spans="1:5" x14ac:dyDescent="0.3">
      <c r="A44" s="1"/>
    </row>
    <row r="45" spans="1:5" x14ac:dyDescent="0.3">
      <c r="A45" s="3" t="s">
        <v>21</v>
      </c>
    </row>
    <row r="46" spans="1:5" x14ac:dyDescent="0.3">
      <c r="A46" s="1" t="s">
        <v>27</v>
      </c>
      <c r="B46" s="5">
        <f>B14</f>
        <v>750000</v>
      </c>
    </row>
    <row r="47" spans="1:5" x14ac:dyDescent="0.3">
      <c r="A47" s="1" t="s">
        <v>28</v>
      </c>
      <c r="B47">
        <f>B16</f>
        <v>4</v>
      </c>
    </row>
    <row r="48" spans="1:5" x14ac:dyDescent="0.3">
      <c r="A48" s="1" t="s">
        <v>29</v>
      </c>
      <c r="B48" s="8">
        <f>$B$46/$B$47</f>
        <v>187500</v>
      </c>
      <c r="C48" s="8">
        <f>$B$46/$B$47</f>
        <v>187500</v>
      </c>
      <c r="D48" s="8">
        <f>$B$46/$B$47</f>
        <v>187500</v>
      </c>
      <c r="E48" s="8">
        <f>$B$46/$B$47</f>
        <v>187500</v>
      </c>
    </row>
    <row r="49" spans="1:7" x14ac:dyDescent="0.3">
      <c r="B49" s="8"/>
      <c r="C49" s="8"/>
      <c r="D49" s="8"/>
      <c r="E49" s="8"/>
    </row>
    <row r="50" spans="1:7" x14ac:dyDescent="0.3">
      <c r="A50" s="3" t="s">
        <v>63</v>
      </c>
      <c r="B50" s="8"/>
      <c r="C50" s="8"/>
      <c r="D50" s="8"/>
      <c r="E50" s="8"/>
    </row>
    <row r="51" spans="1:7" x14ac:dyDescent="0.3">
      <c r="A51" s="1" t="s">
        <v>19</v>
      </c>
      <c r="B51" s="8">
        <f>B42</f>
        <v>-648000</v>
      </c>
      <c r="C51" s="8">
        <f t="shared" ref="C51:E51" si="12">C42</f>
        <v>-337500</v>
      </c>
      <c r="D51" s="8">
        <f t="shared" si="12"/>
        <v>675000</v>
      </c>
      <c r="E51" s="8">
        <f t="shared" si="12"/>
        <v>1350000</v>
      </c>
    </row>
    <row r="52" spans="1:7" x14ac:dyDescent="0.3">
      <c r="A52" s="1" t="s">
        <v>27</v>
      </c>
      <c r="B52" s="8">
        <f>B46</f>
        <v>750000</v>
      </c>
      <c r="C52" s="8"/>
      <c r="D52" s="8"/>
      <c r="E52" s="8"/>
    </row>
    <row r="53" spans="1:7" x14ac:dyDescent="0.3">
      <c r="A53" s="1" t="s">
        <v>34</v>
      </c>
      <c r="B53" s="8">
        <f>B51-B52</f>
        <v>-1398000</v>
      </c>
      <c r="C53" s="8">
        <f t="shared" ref="C53:E53" si="13">C51-C52</f>
        <v>-337500</v>
      </c>
      <c r="D53" s="8">
        <f t="shared" si="13"/>
        <v>675000</v>
      </c>
      <c r="E53" s="8">
        <f t="shared" si="13"/>
        <v>1350000</v>
      </c>
    </row>
    <row r="54" spans="1:7" x14ac:dyDescent="0.3">
      <c r="A54" s="1" t="s">
        <v>35</v>
      </c>
      <c r="B54" s="8">
        <f>B53</f>
        <v>-1398000</v>
      </c>
      <c r="C54" s="8">
        <f>B54+C53</f>
        <v>-1735500</v>
      </c>
      <c r="D54" s="8">
        <f t="shared" ref="D54:E54" si="14">C54+D53</f>
        <v>-1060500</v>
      </c>
      <c r="E54" s="8">
        <f t="shared" si="14"/>
        <v>289500</v>
      </c>
    </row>
    <row r="55" spans="1:7" x14ac:dyDescent="0.3">
      <c r="A55" s="1"/>
      <c r="B55" s="8"/>
      <c r="C55" s="8"/>
      <c r="D55" s="8"/>
      <c r="E55" s="8"/>
    </row>
    <row r="56" spans="1:7" x14ac:dyDescent="0.3">
      <c r="A56" s="1" t="s">
        <v>36</v>
      </c>
    </row>
    <row r="57" spans="1:7" x14ac:dyDescent="0.3">
      <c r="A57" t="s">
        <v>37</v>
      </c>
      <c r="B57" t="s">
        <v>43</v>
      </c>
    </row>
    <row r="58" spans="1:7" x14ac:dyDescent="0.3">
      <c r="A58" t="s">
        <v>38</v>
      </c>
      <c r="B58" t="s">
        <v>39</v>
      </c>
      <c r="C58" t="s">
        <v>40</v>
      </c>
      <c r="G58" s="6"/>
    </row>
    <row r="59" spans="1:7" x14ac:dyDescent="0.3">
      <c r="A59" t="s">
        <v>41</v>
      </c>
      <c r="B59" t="s">
        <v>44</v>
      </c>
    </row>
    <row r="60" spans="1:7" x14ac:dyDescent="0.3">
      <c r="A60" t="s">
        <v>42</v>
      </c>
    </row>
    <row r="62" spans="1:7" x14ac:dyDescent="0.3">
      <c r="A62" s="1" t="s">
        <v>45</v>
      </c>
    </row>
    <row r="63" spans="1:7" x14ac:dyDescent="0.3">
      <c r="A63" t="s">
        <v>47</v>
      </c>
      <c r="B63" t="s">
        <v>46</v>
      </c>
    </row>
    <row r="64" spans="1:7" x14ac:dyDescent="0.3">
      <c r="A64" t="s">
        <v>48</v>
      </c>
    </row>
    <row r="65" spans="1:1" x14ac:dyDescent="0.3">
      <c r="A65" t="s">
        <v>49</v>
      </c>
    </row>
    <row r="66" spans="1:1" x14ac:dyDescent="0.3">
      <c r="A66" t="s">
        <v>50</v>
      </c>
    </row>
    <row r="67" spans="1:1" x14ac:dyDescent="0.3">
      <c r="A67" t="s">
        <v>51</v>
      </c>
    </row>
    <row r="68" spans="1:1" x14ac:dyDescent="0.3">
      <c r="A68" t="s">
        <v>52</v>
      </c>
    </row>
    <row r="69" spans="1:1" x14ac:dyDescent="0.3">
      <c r="A69" t="s">
        <v>53</v>
      </c>
    </row>
    <row r="71" spans="1:1" x14ac:dyDescent="0.3">
      <c r="A71" t="s">
        <v>54</v>
      </c>
    </row>
    <row r="72" spans="1:1" x14ac:dyDescent="0.3">
      <c r="A72" t="s">
        <v>55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Z 4 U W Z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G G e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n h R Z K I p H u A 4 A A A A R A A A A E w A c A E Z v c m 1 1 b G F z L 1 N l Y 3 R p b 2 4 x L m 0 g o h g A K K A U A A A A A A A A A A A A A A A A A A A A A A A A A A A A K 0 5 N L s n M z 1 M I h t C G 1 g B Q S w E C L Q A U A A I A C A B h n h R Z n s x I R a U A A A D 2 A A A A E g A A A A A A A A A A A A A A A A A A A A A A Q 2 9 u Z m l n L 1 B h Y 2 t h Z 2 U u e G 1 s U E s B A i 0 A F A A C A A g A Y Z 4 U W Q / K 6 a u k A A A A 6 Q A A A B M A A A A A A A A A A A A A A A A A 8 Q A A A F t D b 2 5 0 Z W 5 0 X 1 R 5 c G V z X S 5 4 b W x Q S w E C L Q A U A A I A C A B h n h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A / r / N u g y U G V g v P 2 r G J w v g A A A A A C A A A A A A A Q Z g A A A A E A A C A A A A B u S N 0 Y H S b 5 Z j B T D A b Q T Y S J j l z U k v u q k s A F z b Q i / T l d J Q A A A A A O g A A A A A I A A C A A A A A C A d R C 7 T H a G q 1 8 s q f L s v P Y 1 h c c c 4 z 7 D d 9 U x c o t K s 3 W p V A A A A A T P j M k 3 y 9 O p f j 9 Y O W L h D / j G m A I p 4 w 3 y 7 g K 2 O + E w N B F + l x h v n o O W O + B v P m S N l T A / e l H + a P 0 g O w P J C X j A x C v h V x q R S e t l 5 / 7 R 7 h n s c m 8 2 J i A G E A A A A A Y p b L H Y I T i / D t 4 n R z 2 e U w 8 w M 3 r / h R p D / L Y o u A a l Z a Q T F A / f R M G O x b c c k 3 L m 1 w c 2 W C k O g Z P w o 6 w N O K 3 B W D J k h d W < / D a t a M a s h u p > 
</file>

<file path=customXml/itemProps1.xml><?xml version="1.0" encoding="utf-8"?>
<ds:datastoreItem xmlns:ds="http://schemas.openxmlformats.org/officeDocument/2006/customXml" ds:itemID="{068C4608-F511-46B3-BED5-B06A69DADB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CAPEX VRS CASHFLOW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 Abaare</dc:creator>
  <cp:lastModifiedBy>Betty Abaare</cp:lastModifiedBy>
  <dcterms:created xsi:type="dcterms:W3CDTF">2024-08-18T13:24:08Z</dcterms:created>
  <dcterms:modified xsi:type="dcterms:W3CDTF">2024-09-08T21:50:51Z</dcterms:modified>
</cp:coreProperties>
</file>