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Cost Structures" sheetId="2" r:id="rId5"/>
  </sheets>
  <definedNames/>
  <calcPr/>
  <extLst>
    <ext uri="GoogleSheetsCustomDataVersion2">
      <go:sheetsCustomData xmlns:go="http://customooxmlschemas.google.com/" r:id="rId6" roundtripDataChecksum="6TeA6H8LN+m3got2NSNWK6xnsBt7Yvq9DpaSIG+48oU="/>
    </ext>
  </extLst>
</workbook>
</file>

<file path=xl/sharedStrings.xml><?xml version="1.0" encoding="utf-8"?>
<sst xmlns="http://schemas.openxmlformats.org/spreadsheetml/2006/main" count="23" uniqueCount="22">
  <si>
    <t xml:space="preserve">Cost Structures and Flexibility </t>
  </si>
  <si>
    <t>Strictly Confidential</t>
  </si>
  <si>
    <t>Table of Contents</t>
  </si>
  <si>
    <t xml:space="preserve">Company A &amp; Company B </t>
  </si>
  <si>
    <t>ANALYSIS</t>
  </si>
  <si>
    <t>Company A</t>
  </si>
  <si>
    <t>Company B</t>
  </si>
  <si>
    <t>Cost Model</t>
  </si>
  <si>
    <t>Sales Volume</t>
  </si>
  <si>
    <t>Sales Price/Unit</t>
  </si>
  <si>
    <t>Variable Cost/Unit</t>
  </si>
  <si>
    <t>Fixed Costs</t>
  </si>
  <si>
    <t>Revenue</t>
  </si>
  <si>
    <t>Variable costs</t>
  </si>
  <si>
    <t>Contribution Margin</t>
  </si>
  <si>
    <t>Net Earnings</t>
  </si>
  <si>
    <t>Breakeven Analysis</t>
  </si>
  <si>
    <t>=Fixed Cost/CM*Sales (£)</t>
  </si>
  <si>
    <t>=Fixed Cost/CM*Sales (units)</t>
  </si>
  <si>
    <t>Margin of Safety</t>
  </si>
  <si>
    <t>=Sales-Breakeven/Sales</t>
  </si>
  <si>
    <t>Profit by Sales 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</si>
</sst>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* #,##0_-;\(#,##0\)_-;_-* &quot;-&quot;_-;_-@"/>
    <numFmt numFmtId="165" formatCode="&quot;$&quot;#,##0_);\(&quot;$&quot;#,##0\)"/>
    <numFmt numFmtId="166" formatCode="_(* #,##0_);_(* \(#,##0\);_(* &quot;-&quot;??_);_(@_)"/>
    <numFmt numFmtId="167" formatCode="[$£]#,##0"/>
    <numFmt numFmtId="168" formatCode="0%\ "/>
    <numFmt numFmtId="169" formatCode="_([$£-809]* #,##0_);_([$£-809]* \(#,##0\);_([$£-809]* &quot;-&quot;??_);_(@_)"/>
  </numFmts>
  <fonts count="18">
    <font>
      <sz val="11.0"/>
      <color theme="1"/>
      <name val="Arial Narrow"/>
      <scheme val="minor"/>
    </font>
    <font>
      <sz val="11.0"/>
      <color theme="1"/>
      <name val="Arial Narrow"/>
    </font>
    <font>
      <b/>
      <sz val="36.0"/>
      <color theme="1"/>
      <name val="Arial Narrow"/>
    </font>
    <font>
      <sz val="36.0"/>
      <color theme="1"/>
      <name val="Arial Narrow"/>
    </font>
    <font>
      <b/>
      <sz val="11.0"/>
      <color theme="1"/>
      <name val="Arial Narrow"/>
    </font>
    <font>
      <b/>
      <sz val="22.0"/>
      <color theme="1"/>
      <name val="Arial Narrow"/>
    </font>
    <font>
      <sz val="14.0"/>
      <color rgb="FF002060"/>
      <name val="Arial Narrow"/>
    </font>
    <font>
      <sz val="11.0"/>
      <color theme="1"/>
      <name val="Calibri"/>
    </font>
    <font>
      <u/>
      <sz val="10.0"/>
      <color theme="1"/>
      <name val="Arial"/>
    </font>
    <font>
      <sz val="11.0"/>
      <color theme="0"/>
      <name val="Arial Narrow"/>
    </font>
    <font>
      <i/>
      <sz val="28.0"/>
      <color theme="0"/>
      <name val="Arial Narrow"/>
    </font>
    <font>
      <i/>
      <sz val="11.0"/>
      <color theme="0"/>
      <name val="Arial Narrow"/>
    </font>
    <font>
      <i/>
      <sz val="8.0"/>
      <color theme="0"/>
      <name val="Arial Narrow"/>
    </font>
    <font>
      <b/>
      <sz val="12.0"/>
      <color theme="0"/>
      <name val="Arial Narrow"/>
    </font>
    <font/>
    <font>
      <sz val="11.0"/>
      <color rgb="FF0000FF"/>
      <name val="Arial Narrow"/>
    </font>
    <font>
      <b/>
      <sz val="11.0"/>
      <color theme="0"/>
      <name val="Arial Narrow"/>
    </font>
    <font>
      <color theme="1"/>
      <name val="Arial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D942D"/>
        <bgColor rgb="FFED942D"/>
      </patternFill>
    </fill>
    <fill>
      <patternFill patternType="solid">
        <fgColor rgb="FF132E57"/>
        <bgColor rgb="FF132E57"/>
      </patternFill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top style="thin">
        <color rgb="FF000000"/>
      </top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right"/>
    </xf>
    <xf borderId="0" fillId="0" fontId="5" numFmtId="0" xfId="0" applyFont="1"/>
    <xf borderId="2" fillId="0" fontId="6" numFmtId="0" xfId="0" applyBorder="1" applyFont="1"/>
    <xf borderId="0" fillId="0" fontId="7" numFmtId="0" xfId="0" applyFont="1"/>
    <xf borderId="0" fillId="0" fontId="8" numFmtId="0" xfId="0" applyFont="1"/>
    <xf borderId="1" fillId="3" fontId="9" numFmtId="0" xfId="0" applyBorder="1" applyFill="1" applyFont="1"/>
    <xf borderId="1" fillId="3" fontId="1" numFmtId="0" xfId="0" applyBorder="1" applyFont="1"/>
    <xf borderId="1" fillId="4" fontId="1" numFmtId="0" xfId="0" applyBorder="1" applyFill="1" applyFont="1"/>
    <xf borderId="1" fillId="3" fontId="9" numFmtId="0" xfId="0" applyAlignment="1" applyBorder="1" applyFont="1">
      <alignment vertical="center"/>
    </xf>
    <xf borderId="1" fillId="3" fontId="10" numFmtId="0" xfId="0" applyAlignment="1" applyBorder="1" applyFont="1">
      <alignment vertical="center"/>
    </xf>
    <xf borderId="1" fillId="3" fontId="11" numFmtId="0" xfId="0" applyAlignment="1" applyBorder="1" applyFont="1">
      <alignment vertical="center"/>
    </xf>
    <xf borderId="1" fillId="3" fontId="11" numFmtId="0" xfId="0" applyBorder="1" applyFont="1"/>
    <xf borderId="1" fillId="3" fontId="12" numFmtId="0" xfId="0" applyBorder="1" applyFont="1"/>
    <xf borderId="1" fillId="3" fontId="13" numFmtId="164" xfId="0" applyAlignment="1" applyBorder="1" applyFont="1" applyNumberFormat="1">
      <alignment horizontal="left"/>
    </xf>
    <xf borderId="1" fillId="3" fontId="13" numFmtId="164" xfId="0" applyAlignment="1" applyBorder="1" applyFont="1" applyNumberFormat="1">
      <alignment horizontal="center"/>
    </xf>
    <xf borderId="1" fillId="3" fontId="13" numFmtId="164" xfId="0" applyBorder="1" applyFont="1" applyNumberFormat="1"/>
    <xf borderId="3" fillId="3" fontId="13" numFmtId="164" xfId="0" applyAlignment="1" applyBorder="1" applyFont="1" applyNumberFormat="1">
      <alignment horizontal="center"/>
    </xf>
    <xf borderId="4" fillId="0" fontId="14" numFmtId="0" xfId="0" applyBorder="1" applyFont="1"/>
    <xf borderId="0" fillId="0" fontId="15" numFmtId="165" xfId="0" applyFont="1" applyNumberFormat="1"/>
    <xf borderId="0" fillId="0" fontId="1" numFmtId="0" xfId="0" applyAlignment="1" applyFont="1">
      <alignment horizontal="center"/>
    </xf>
    <xf borderId="1" fillId="2" fontId="16" numFmtId="37" xfId="0" applyAlignment="1" applyBorder="1" applyFont="1" applyNumberFormat="1">
      <alignment vertical="center"/>
    </xf>
    <xf borderId="0" fillId="0" fontId="17" numFmtId="0" xfId="0" applyFont="1"/>
    <xf borderId="0" fillId="0" fontId="15" numFmtId="166" xfId="0" applyFont="1" applyNumberFormat="1"/>
    <xf borderId="0" fillId="0" fontId="15" numFmtId="167" xfId="0" applyAlignment="1" applyFont="1" applyNumberFormat="1">
      <alignment readingOrder="0"/>
    </xf>
    <xf borderId="0" fillId="0" fontId="1" numFmtId="167" xfId="0" applyAlignment="1" applyFont="1" applyNumberFormat="1">
      <alignment horizontal="center"/>
    </xf>
    <xf borderId="0" fillId="0" fontId="15" numFmtId="167" xfId="0" applyFont="1" applyNumberFormat="1"/>
    <xf borderId="0" fillId="0" fontId="4" numFmtId="0" xfId="0" applyFont="1"/>
    <xf borderId="0" fillId="0" fontId="4" numFmtId="167" xfId="0" applyFont="1" applyNumberFormat="1"/>
    <xf borderId="0" fillId="0" fontId="4" numFmtId="168" xfId="0" applyFont="1" applyNumberFormat="1"/>
    <xf borderId="0" fillId="0" fontId="1" numFmtId="167" xfId="0" applyFont="1" applyNumberFormat="1"/>
    <xf borderId="0" fillId="0" fontId="1" numFmtId="168" xfId="0" applyFont="1" applyNumberFormat="1"/>
    <xf borderId="2" fillId="0" fontId="4" numFmtId="0" xfId="0" applyBorder="1" applyFont="1"/>
    <xf borderId="2" fillId="0" fontId="4" numFmtId="167" xfId="0" applyBorder="1" applyFont="1" applyNumberFormat="1"/>
    <xf borderId="2" fillId="0" fontId="4" numFmtId="168" xfId="0" applyBorder="1" applyFont="1" applyNumberFormat="1"/>
    <xf borderId="0" fillId="0" fontId="1" numFmtId="165" xfId="0" applyFont="1" applyNumberFormat="1"/>
    <xf quotePrefix="1" borderId="0" fillId="0" fontId="1" numFmtId="0" xfId="0" applyAlignment="1" applyFont="1">
      <alignment readingOrder="0"/>
    </xf>
    <xf borderId="0" fillId="0" fontId="17" numFmtId="167" xfId="0" applyFont="1" applyNumberFormat="1"/>
    <xf quotePrefix="1" borderId="0" fillId="0" fontId="1" numFmtId="0" xfId="0" applyFont="1"/>
    <xf borderId="0" fillId="0" fontId="1" numFmtId="37" xfId="0" applyFont="1" applyNumberFormat="1"/>
    <xf borderId="0" fillId="0" fontId="1" numFmtId="9" xfId="0" applyFont="1" applyNumberFormat="1"/>
    <xf borderId="0" fillId="0" fontId="15" numFmtId="37" xfId="0" applyAlignment="1" applyFont="1" applyNumberFormat="1">
      <alignment horizontal="center"/>
    </xf>
    <xf borderId="0" fillId="0" fontId="15" numFmtId="37" xfId="0" applyAlignment="1" applyFont="1" applyNumberFormat="1">
      <alignment horizontal="right"/>
    </xf>
    <xf borderId="0" fillId="0" fontId="1" numFmtId="169" xfId="0" applyAlignment="1" applyFont="1" applyNumberFormat="1">
      <alignment horizontal="right" readingOrder="0"/>
    </xf>
    <xf borderId="0" fillId="0" fontId="1" numFmtId="9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21426974259796472"/>
          <c:y val="0.05468834688346883"/>
          <c:w val="0.6943150527236728"/>
          <c:h val="0.8737396240104134"/>
        </c:manualLayout>
      </c:layout>
      <c:lineChart>
        <c:varyColors val="0"/>
        <c:ser>
          <c:idx val="0"/>
          <c:order val="0"/>
          <c:tx>
            <c:v>Sales Volume</c:v>
          </c:tx>
          <c:spPr>
            <a:ln cmpd="sng" w="28575">
              <a:solidFill>
                <a:srgbClr val="FA621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'Cost Structures'!$C$25:$C$29</c:f>
            </c:strRef>
          </c:cat>
          <c:val>
            <c:numRef>
              <c:f>'Cost Structures'!$D$25:$D$29</c:f>
              <c:numCache/>
            </c:numRef>
          </c:val>
          <c:smooth val="0"/>
        </c:ser>
        <c:axId val="997030469"/>
        <c:axId val="996714098"/>
      </c:lineChart>
      <c:catAx>
        <c:axId val="9970304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Volume</a:t>
                </a:r>
              </a:p>
            </c:rich>
          </c:tx>
          <c:layout>
            <c:manualLayout>
              <c:xMode val="edge"/>
              <c:yMode val="edge"/>
              <c:x val="0.48019805095341"/>
              <c:y val="0.7116258028722019"/>
            </c:manualLayout>
          </c:layout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996714098"/>
      </c:catAx>
      <c:valAx>
        <c:axId val="99671409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Net Earnings ($000)</a:t>
                </a:r>
              </a:p>
            </c:rich>
          </c:tx>
          <c:layout>
            <c:manualLayout>
              <c:xMode val="edge"/>
              <c:yMode val="edge"/>
              <c:x val="0.016824395373291272"/>
              <c:y val="0.2757855877771376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99703046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23298319289036235"/>
          <c:y val="0.05468834688346883"/>
          <c:w val="0.675601602431275"/>
          <c:h val="0.8737396240104134"/>
        </c:manualLayout>
      </c:layout>
      <c:lineChart>
        <c:varyColors val="0"/>
        <c:ser>
          <c:idx val="0"/>
          <c:order val="0"/>
          <c:tx>
            <c:v>Sales Volume</c:v>
          </c:tx>
          <c:spPr>
            <a:ln cmpd="sng" w="28575">
              <a:solidFill>
                <a:srgbClr val="FA621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'Cost Structures'!$G$25:$G$29</c:f>
            </c:strRef>
          </c:cat>
          <c:val>
            <c:numRef>
              <c:f>'Cost Structures'!$H$25:$H$29</c:f>
              <c:numCache/>
            </c:numRef>
          </c:val>
          <c:smooth val="0"/>
        </c:ser>
        <c:axId val="1064206879"/>
        <c:axId val="30220463"/>
      </c:lineChart>
      <c:catAx>
        <c:axId val="1064206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Volume</a:t>
                </a:r>
              </a:p>
            </c:rich>
          </c:tx>
          <c:layout>
            <c:manualLayout>
              <c:xMode val="edge"/>
              <c:yMode val="edge"/>
              <c:x val="0.48019805095341"/>
              <c:y val="0.7116258028722019"/>
            </c:manualLayout>
          </c:layout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30220463"/>
      </c:catAx>
      <c:valAx>
        <c:axId val="30220463"/>
        <c:scaling>
          <c:orientation val="minMax"/>
          <c:max val="10000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Net Earnings ($000)</a:t>
                </a:r>
              </a:p>
            </c:rich>
          </c:tx>
          <c:layout>
            <c:manualLayout>
              <c:xMode val="edge"/>
              <c:yMode val="edge"/>
              <c:x val="0.016824395373291272"/>
              <c:y val="0.2757855877771376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064206879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219075</xdr:colOff>
      <xdr:row>30</xdr:row>
      <xdr:rowOff>9525</xdr:rowOff>
    </xdr:from>
    <xdr:ext cx="3095625" cy="1752600"/>
    <xdr:graphicFrame>
      <xdr:nvGraphicFramePr>
        <xdr:cNvPr id="119101727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342900</xdr:colOff>
      <xdr:row>30</xdr:row>
      <xdr:rowOff>19050</xdr:rowOff>
    </xdr:from>
    <xdr:ext cx="3133725" cy="1752600"/>
    <xdr:graphicFrame>
      <xdr:nvGraphicFramePr>
        <xdr:cNvPr id="34320735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2.38"/>
    <col customWidth="1" min="3" max="3" width="37.25"/>
    <col customWidth="1" min="4" max="15" width="12.38"/>
    <col customWidth="1" min="16" max="26" width="10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5.5" customHeight="1">
      <c r="A6" s="1"/>
      <c r="B6" s="2"/>
      <c r="C6" s="3" t="s">
        <v>0</v>
      </c>
      <c r="D6" s="4"/>
      <c r="E6" s="4"/>
      <c r="F6" s="2"/>
      <c r="G6" s="2"/>
      <c r="H6" s="2"/>
      <c r="I6" s="2"/>
      <c r="J6" s="2"/>
      <c r="K6" s="2"/>
      <c r="L6" s="2"/>
      <c r="M6" s="2"/>
      <c r="N6" s="5" t="s">
        <v>1</v>
      </c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75" customHeight="1">
      <c r="A8" s="1"/>
      <c r="B8" s="2"/>
      <c r="C8" s="6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2"/>
      <c r="C9" s="7" t="str">
        <f>HYPERLINK("#gid=905050060",RIGHT(CELL("filename",'Cost Structures'!A1),LEN(CELL("filename",'Cost Structures'!A1))-FIND("]",CELL("filename",'Cost Structures'!A1))))</f>
        <v>#VALUE!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2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2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2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2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7.0" customHeight="1">
      <c r="A16" s="1"/>
      <c r="B16" s="12"/>
      <c r="C16" s="10"/>
      <c r="D16" s="13"/>
      <c r="E16" s="14" t="s">
        <v>3</v>
      </c>
      <c r="F16" s="14"/>
      <c r="G16" s="15"/>
      <c r="H16" s="15"/>
      <c r="I16" s="15"/>
      <c r="J16" s="16"/>
      <c r="K16" s="10"/>
      <c r="L16" s="10"/>
      <c r="M16" s="10"/>
      <c r="N16" s="10"/>
      <c r="O16" s="1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scale="6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13"/>
    <col customWidth="1" min="2" max="2" width="14.0"/>
    <col customWidth="1" min="3" max="3" width="11.88"/>
    <col customWidth="1" min="4" max="4" width="14.0"/>
    <col customWidth="1" min="5" max="5" width="7.13"/>
    <col customWidth="1" min="6" max="6" width="1.63"/>
    <col customWidth="1" min="7" max="7" width="11.88"/>
    <col customWidth="1" min="8" max="8" width="14.0"/>
    <col customWidth="1" min="9" max="9" width="7.13"/>
    <col customWidth="1" min="10" max="10" width="2.13"/>
    <col customWidth="1" min="11" max="26" width="8.63"/>
  </cols>
  <sheetData>
    <row r="1" ht="13.5" customHeight="1">
      <c r="A1" s="17" t="s">
        <v>4</v>
      </c>
      <c r="B1" s="18"/>
      <c r="C1" s="19"/>
      <c r="D1" s="19"/>
      <c r="E1" s="19"/>
      <c r="F1" s="19"/>
      <c r="G1" s="19"/>
      <c r="H1" s="19"/>
      <c r="I1" s="19"/>
      <c r="J1" s="19"/>
    </row>
    <row r="2" ht="13.5" customHeight="1">
      <c r="A2" s="20"/>
      <c r="B2" s="20"/>
      <c r="C2" s="20"/>
      <c r="D2" s="21" t="s">
        <v>5</v>
      </c>
      <c r="E2" s="22"/>
      <c r="F2" s="20"/>
      <c r="G2" s="20"/>
      <c r="H2" s="21" t="s">
        <v>6</v>
      </c>
      <c r="I2" s="22"/>
      <c r="J2" s="20"/>
    </row>
    <row r="3" ht="13.5" customHeight="1">
      <c r="D3" s="23"/>
      <c r="E3" s="24"/>
      <c r="F3" s="24"/>
      <c r="G3" s="24"/>
      <c r="H3" s="23"/>
      <c r="I3" s="24"/>
    </row>
    <row r="4" ht="13.5" customHeight="1">
      <c r="A4" s="1"/>
      <c r="B4" s="25" t="s">
        <v>7</v>
      </c>
      <c r="C4" s="25"/>
      <c r="D4" s="25"/>
      <c r="E4" s="25"/>
      <c r="F4" s="25"/>
      <c r="G4" s="25"/>
      <c r="H4" s="25"/>
      <c r="I4" s="25"/>
      <c r="J4" s="25"/>
    </row>
    <row r="5" ht="13.5" customHeight="1">
      <c r="B5" s="26" t="s">
        <v>8</v>
      </c>
      <c r="D5" s="27">
        <v>10000.0</v>
      </c>
      <c r="E5" s="24"/>
      <c r="F5" s="24"/>
      <c r="G5" s="24"/>
      <c r="H5" s="27">
        <v>10000.0</v>
      </c>
      <c r="I5" s="24"/>
    </row>
    <row r="6" ht="13.5" customHeight="1">
      <c r="B6" s="26" t="s">
        <v>9</v>
      </c>
      <c r="D6" s="28">
        <v>10.0</v>
      </c>
      <c r="E6" s="29"/>
      <c r="F6" s="29"/>
      <c r="G6" s="29"/>
      <c r="H6" s="28">
        <v>10.0</v>
      </c>
      <c r="I6" s="29"/>
    </row>
    <row r="7" ht="13.5" customHeight="1">
      <c r="B7" s="26" t="s">
        <v>10</v>
      </c>
      <c r="D7" s="28">
        <v>4.0</v>
      </c>
      <c r="E7" s="29"/>
      <c r="F7" s="29"/>
      <c r="G7" s="29"/>
      <c r="H7" s="28">
        <v>6.0</v>
      </c>
      <c r="I7" s="29"/>
    </row>
    <row r="8" ht="13.5" customHeight="1">
      <c r="B8" s="26" t="s">
        <v>11</v>
      </c>
      <c r="D8" s="28">
        <v>40000.0</v>
      </c>
      <c r="E8" s="29"/>
      <c r="F8" s="29"/>
      <c r="G8" s="29"/>
      <c r="H8" s="28">
        <v>20000.0</v>
      </c>
      <c r="I8" s="29"/>
    </row>
    <row r="9" ht="13.5" customHeight="1">
      <c r="D9" s="30"/>
      <c r="E9" s="24"/>
      <c r="F9" s="24"/>
      <c r="G9" s="24"/>
      <c r="H9" s="30"/>
      <c r="I9" s="24"/>
    </row>
    <row r="10" ht="13.5" customHeight="1">
      <c r="B10" s="31" t="s">
        <v>12</v>
      </c>
      <c r="C10" s="31"/>
      <c r="D10" s="32">
        <f>+D5*D6</f>
        <v>100000</v>
      </c>
      <c r="E10" s="33">
        <f t="shared" ref="E10:E12" si="1">D10/D$10</f>
        <v>1</v>
      </c>
      <c r="F10" s="33"/>
      <c r="G10" s="33"/>
      <c r="H10" s="32">
        <f>+H5*H6</f>
        <v>100000</v>
      </c>
      <c r="I10" s="33">
        <f t="shared" ref="I10:I12" si="2">H10/H$10</f>
        <v>1</v>
      </c>
    </row>
    <row r="11" ht="13.5" customHeight="1">
      <c r="B11" s="26" t="s">
        <v>13</v>
      </c>
      <c r="D11" s="34">
        <f>+D7*D5</f>
        <v>40000</v>
      </c>
      <c r="E11" s="35">
        <f t="shared" si="1"/>
        <v>0.4</v>
      </c>
      <c r="F11" s="35"/>
      <c r="G11" s="35"/>
      <c r="H11" s="34">
        <f>+H7*H5</f>
        <v>60000</v>
      </c>
      <c r="I11" s="35">
        <f t="shared" si="2"/>
        <v>0.6</v>
      </c>
    </row>
    <row r="12" ht="13.5" customHeight="1">
      <c r="B12" s="36" t="s">
        <v>14</v>
      </c>
      <c r="C12" s="36"/>
      <c r="D12" s="37">
        <f>+D10-D11</f>
        <v>60000</v>
      </c>
      <c r="E12" s="38">
        <f t="shared" si="1"/>
        <v>0.6</v>
      </c>
      <c r="F12" s="38"/>
      <c r="G12" s="38"/>
      <c r="H12" s="37">
        <f>+H10-H11</f>
        <v>40000</v>
      </c>
      <c r="I12" s="38">
        <f t="shared" si="2"/>
        <v>0.4</v>
      </c>
    </row>
    <row r="13" ht="13.5" customHeight="1">
      <c r="B13" s="31"/>
      <c r="C13" s="31"/>
      <c r="D13" s="32"/>
      <c r="E13" s="33"/>
      <c r="F13" s="33"/>
      <c r="G13" s="33"/>
      <c r="H13" s="32"/>
      <c r="I13" s="33"/>
    </row>
    <row r="14" ht="13.5" customHeight="1">
      <c r="B14" s="26" t="s">
        <v>11</v>
      </c>
      <c r="D14" s="34">
        <f>D8</f>
        <v>40000</v>
      </c>
      <c r="E14" s="35">
        <f t="shared" ref="E14:E15" si="3">D14/D$10</f>
        <v>0.4</v>
      </c>
      <c r="F14" s="35"/>
      <c r="G14" s="35"/>
      <c r="H14" s="34">
        <f>H8</f>
        <v>20000</v>
      </c>
      <c r="I14" s="35">
        <f t="shared" ref="I14:I15" si="4">H14/H$10</f>
        <v>0.2</v>
      </c>
    </row>
    <row r="15" ht="13.5" customHeight="1">
      <c r="B15" s="36" t="s">
        <v>15</v>
      </c>
      <c r="C15" s="36"/>
      <c r="D15" s="37">
        <f>+D12-D14</f>
        <v>20000</v>
      </c>
      <c r="E15" s="38">
        <f t="shared" si="3"/>
        <v>0.2</v>
      </c>
      <c r="F15" s="38"/>
      <c r="G15" s="38"/>
      <c r="H15" s="37">
        <f>+H12-H14</f>
        <v>20000</v>
      </c>
      <c r="I15" s="38">
        <f t="shared" si="4"/>
        <v>0.2</v>
      </c>
    </row>
    <row r="16" ht="13.5" customHeight="1">
      <c r="D16" s="39"/>
      <c r="H16" s="39"/>
    </row>
    <row r="17" ht="13.5" customHeight="1">
      <c r="A17" s="1"/>
      <c r="B17" s="25" t="s">
        <v>16</v>
      </c>
      <c r="C17" s="25"/>
      <c r="D17" s="25"/>
      <c r="E17" s="25"/>
      <c r="F17" s="25"/>
      <c r="G17" s="25"/>
      <c r="H17" s="25"/>
      <c r="I17" s="25"/>
      <c r="J17" s="25"/>
    </row>
    <row r="18" ht="13.5" customHeight="1">
      <c r="B18" s="40" t="s">
        <v>17</v>
      </c>
      <c r="C18" s="2"/>
      <c r="D18" s="34">
        <f>D14/D12*D10</f>
        <v>66666.66667</v>
      </c>
      <c r="E18" s="41"/>
      <c r="F18" s="41"/>
      <c r="G18" s="41"/>
      <c r="H18" s="34">
        <f>H14/H12*H10</f>
        <v>50000</v>
      </c>
      <c r="I18" s="41"/>
      <c r="J18" s="41"/>
    </row>
    <row r="19" ht="13.5" customHeight="1">
      <c r="B19" s="42" t="s">
        <v>18</v>
      </c>
      <c r="C19" s="2"/>
      <c r="D19" s="43">
        <f>D14/D12*D10/D6</f>
        <v>6666.666667</v>
      </c>
      <c r="H19" s="43">
        <f>H14/H12*H10/H6</f>
        <v>5000</v>
      </c>
    </row>
    <row r="20" ht="13.5" customHeight="1">
      <c r="D20" s="39"/>
      <c r="H20" s="39"/>
    </row>
    <row r="21" ht="13.5" customHeight="1">
      <c r="A21" s="1"/>
      <c r="B21" s="25" t="s">
        <v>19</v>
      </c>
      <c r="C21" s="25"/>
      <c r="D21" s="25"/>
      <c r="E21" s="25"/>
      <c r="F21" s="25"/>
      <c r="G21" s="25"/>
      <c r="H21" s="25"/>
      <c r="I21" s="25"/>
      <c r="J21" s="25"/>
    </row>
    <row r="22" ht="13.5" customHeight="1">
      <c r="B22" s="42" t="s">
        <v>20</v>
      </c>
      <c r="C22" s="2"/>
      <c r="D22" s="44">
        <f>(D10-D18)/D10</f>
        <v>0.3333333333</v>
      </c>
      <c r="E22" s="44"/>
      <c r="F22" s="44"/>
      <c r="G22" s="39"/>
      <c r="H22" s="44">
        <f>(H10-H18)/H10</f>
        <v>0.5</v>
      </c>
    </row>
    <row r="23" ht="13.5" customHeight="1">
      <c r="D23" s="39"/>
      <c r="H23" s="39"/>
    </row>
    <row r="24" ht="13.5" customHeight="1">
      <c r="A24" s="1"/>
      <c r="B24" s="25" t="s">
        <v>21</v>
      </c>
      <c r="C24" s="25"/>
      <c r="D24" s="25">
        <f>D15</f>
        <v>20000</v>
      </c>
      <c r="E24" s="25"/>
      <c r="F24" s="25"/>
      <c r="G24" s="25"/>
      <c r="H24" s="25">
        <f>H15</f>
        <v>20000</v>
      </c>
      <c r="I24" s="25"/>
      <c r="J24" s="25"/>
    </row>
    <row r="25" ht="13.5" customHeight="1">
      <c r="B25" s="45"/>
      <c r="C25" s="46">
        <v>0.0</v>
      </c>
      <c r="D25" s="47">
        <v>-40000.0</v>
      </c>
      <c r="E25" s="46"/>
      <c r="F25" s="46"/>
      <c r="G25" s="46">
        <v>0.0</v>
      </c>
      <c r="H25" s="47">
        <v>-20000.0</v>
      </c>
      <c r="I25" s="46"/>
    </row>
    <row r="26" ht="13.5" customHeight="1">
      <c r="B26" s="45"/>
      <c r="C26" s="46">
        <f t="shared" ref="C26:C29" si="5">+C25+5000</f>
        <v>5000</v>
      </c>
      <c r="D26" s="47">
        <v>-10000.0</v>
      </c>
      <c r="E26" s="46"/>
      <c r="F26" s="46"/>
      <c r="G26" s="46">
        <f t="shared" ref="G26:G29" si="6">+G25+5000</f>
        <v>5000</v>
      </c>
      <c r="H26" s="47">
        <v>0.0</v>
      </c>
      <c r="I26" s="46"/>
    </row>
    <row r="27" ht="13.5" customHeight="1">
      <c r="B27" s="45"/>
      <c r="C27" s="46">
        <f t="shared" si="5"/>
        <v>10000</v>
      </c>
      <c r="D27" s="47">
        <v>20000.0</v>
      </c>
      <c r="E27" s="46"/>
      <c r="F27" s="46"/>
      <c r="G27" s="46">
        <f t="shared" si="6"/>
        <v>10000</v>
      </c>
      <c r="H27" s="47">
        <v>20000.0</v>
      </c>
      <c r="I27" s="46"/>
    </row>
    <row r="28" ht="13.5" customHeight="1">
      <c r="B28" s="45"/>
      <c r="C28" s="46">
        <f t="shared" si="5"/>
        <v>15000</v>
      </c>
      <c r="D28" s="47">
        <v>50000.0</v>
      </c>
      <c r="E28" s="46"/>
      <c r="F28" s="46"/>
      <c r="G28" s="46">
        <f t="shared" si="6"/>
        <v>15000</v>
      </c>
      <c r="H28" s="47">
        <v>40000.0</v>
      </c>
      <c r="I28" s="46"/>
    </row>
    <row r="29" ht="13.5" customHeight="1">
      <c r="B29" s="45"/>
      <c r="C29" s="46">
        <f t="shared" si="5"/>
        <v>20000</v>
      </c>
      <c r="D29" s="47">
        <v>80000.0</v>
      </c>
      <c r="E29" s="46"/>
      <c r="F29" s="46"/>
      <c r="G29" s="46">
        <f t="shared" si="6"/>
        <v>20000</v>
      </c>
      <c r="H29" s="47">
        <v>60000.0</v>
      </c>
      <c r="I29" s="46"/>
    </row>
    <row r="30" ht="13.5" customHeight="1">
      <c r="B30" s="48"/>
      <c r="C30" s="49"/>
      <c r="D30" s="39"/>
      <c r="E30" s="39"/>
      <c r="F30" s="39"/>
      <c r="G30" s="39"/>
      <c r="H30" s="39"/>
    </row>
    <row r="31" ht="13.5" customHeight="1">
      <c r="B31" s="48"/>
      <c r="C31" s="48"/>
      <c r="D31" s="39"/>
      <c r="H31" s="39"/>
    </row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">
    <mergeCell ref="D2:E2"/>
    <mergeCell ref="H2:I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2017-08-23T23:52:41Z</dcterms:created>
  <dc:creator>CFI</dc:creator>
</cp:coreProperties>
</file>