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aheem\my work\SVU\تدريب\"/>
    </mc:Choice>
  </mc:AlternateContent>
  <xr:revisionPtr revIDLastSave="0" documentId="13_ncr:1_{0B46B12E-4439-454F-AE57-8D2165837D9E}" xr6:coauthVersionLast="47" xr6:coauthVersionMax="47" xr10:uidLastSave="{00000000-0000-0000-0000-000000000000}"/>
  <bookViews>
    <workbookView xWindow="-108" yWindow="-108" windowWidth="23256" windowHeight="12456" xr2:uid="{626B26AC-82F7-4C3B-90B6-8413C92044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J23" i="1"/>
  <c r="J22" i="1"/>
  <c r="F31" i="1"/>
  <c r="F32" i="1"/>
  <c r="F33" i="1"/>
  <c r="F34" i="1"/>
  <c r="F35" i="1"/>
  <c r="F36" i="1"/>
  <c r="F37" i="1"/>
  <c r="F38" i="1"/>
  <c r="F39" i="1"/>
  <c r="F30" i="1"/>
  <c r="J21" i="1"/>
  <c r="G39" i="1"/>
  <c r="G38" i="1"/>
  <c r="G37" i="1"/>
  <c r="G36" i="1"/>
  <c r="G35" i="1"/>
  <c r="G34" i="1"/>
  <c r="G33" i="1"/>
  <c r="G32" i="1"/>
  <c r="G31" i="1"/>
  <c r="G30" i="1"/>
  <c r="D12" i="1"/>
  <c r="G11" i="1"/>
  <c r="G2" i="1"/>
  <c r="F3" i="1"/>
  <c r="G3" i="1" s="1"/>
  <c r="F4" i="1"/>
  <c r="G4" i="1" s="1"/>
  <c r="F11" i="1"/>
  <c r="H11" i="1" s="1"/>
  <c r="F2" i="1"/>
  <c r="H2" i="1" s="1"/>
  <c r="E3" i="1"/>
  <c r="E12" i="1" s="1"/>
  <c r="E4" i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E2" i="1"/>
  <c r="G6" i="1" l="1"/>
  <c r="H6" i="1"/>
  <c r="G5" i="1"/>
  <c r="H5" i="1"/>
  <c r="G10" i="1"/>
  <c r="H10" i="1" s="1"/>
  <c r="G9" i="1"/>
  <c r="H9" i="1" s="1"/>
  <c r="G8" i="1"/>
  <c r="H8" i="1"/>
  <c r="G7" i="1"/>
  <c r="G12" i="1" s="1"/>
  <c r="H7" i="1"/>
  <c r="H4" i="1"/>
  <c r="H3" i="1"/>
  <c r="H12" i="1" s="1"/>
  <c r="F12" i="1"/>
</calcChain>
</file>

<file path=xl/sharedStrings.xml><?xml version="1.0" encoding="utf-8"?>
<sst xmlns="http://schemas.openxmlformats.org/spreadsheetml/2006/main" count="102" uniqueCount="60">
  <si>
    <t xml:space="preserve"> </t>
  </si>
  <si>
    <t>م</t>
  </si>
  <si>
    <t xml:space="preserve">الاسم </t>
  </si>
  <si>
    <t>العنوان</t>
  </si>
  <si>
    <t>الراتب</t>
  </si>
  <si>
    <t>الحافز</t>
  </si>
  <si>
    <t>االجمالي</t>
  </si>
  <si>
    <t>الضريبة</t>
  </si>
  <si>
    <t>صافي المستحق</t>
  </si>
  <si>
    <t>إبراهيم دسوقي محمد</t>
  </si>
  <si>
    <t>احمد</t>
  </si>
  <si>
    <t>محمد</t>
  </si>
  <si>
    <t>محمود</t>
  </si>
  <si>
    <t xml:space="preserve">مور </t>
  </si>
  <si>
    <t>مؤمن</t>
  </si>
  <si>
    <t>شمس</t>
  </si>
  <si>
    <t>فتكات</t>
  </si>
  <si>
    <t>قنا</t>
  </si>
  <si>
    <t>القاهرة</t>
  </si>
  <si>
    <t>أسيوط</t>
  </si>
  <si>
    <t>الجيزة</t>
  </si>
  <si>
    <t>بورسعيد</t>
  </si>
  <si>
    <t>سوهاج</t>
  </si>
  <si>
    <t>الفيوم</t>
  </si>
  <si>
    <t>منصورة</t>
  </si>
  <si>
    <t>قاهرة</t>
  </si>
  <si>
    <t>اسوان</t>
  </si>
  <si>
    <t xml:space="preserve">الإجمالي </t>
  </si>
  <si>
    <t xml:space="preserve">الوظيفة </t>
  </si>
  <si>
    <t>محاسب</t>
  </si>
  <si>
    <t>دكتور</t>
  </si>
  <si>
    <t>مهندس</t>
  </si>
  <si>
    <t>اخصائي نظم معلومات جغرافية</t>
  </si>
  <si>
    <t>سواق</t>
  </si>
  <si>
    <t>حلاق</t>
  </si>
  <si>
    <t>نجار</t>
  </si>
  <si>
    <t>فلاح</t>
  </si>
  <si>
    <t>دعاء</t>
  </si>
  <si>
    <t>علياء</t>
  </si>
  <si>
    <t>كرم</t>
  </si>
  <si>
    <t xml:space="preserve">علي </t>
  </si>
  <si>
    <t>حميد</t>
  </si>
  <si>
    <t>حمد</t>
  </si>
  <si>
    <t>مصطفي</t>
  </si>
  <si>
    <t>الاسم</t>
  </si>
  <si>
    <t>التقدير</t>
  </si>
  <si>
    <t>الخبرة</t>
  </si>
  <si>
    <t>and</t>
  </si>
  <si>
    <t>or</t>
  </si>
  <si>
    <t>سهاج</t>
  </si>
  <si>
    <t>بني سويف</t>
  </si>
  <si>
    <t>الدقهلية</t>
  </si>
  <si>
    <t>دمياط</t>
  </si>
  <si>
    <t>المنصورة</t>
  </si>
  <si>
    <t>شبين الكوم</t>
  </si>
  <si>
    <t>ممتاز</t>
  </si>
  <si>
    <t xml:space="preserve">جيد جدا </t>
  </si>
  <si>
    <t>مقبول</t>
  </si>
  <si>
    <t xml:space="preserve">جيد  </t>
  </si>
  <si>
    <t>جيد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</si>
</sst>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2"/>
      <name val="Aptos Narrow"/>
      <family val="2"/>
      <scheme val="minor"/>
    </font>
    <font>
      <sz val="1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1" fillId="4" borderId="1" xfId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7" borderId="1" xfId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3" fillId="8" borderId="1" xfId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3" fillId="7" borderId="1" xfId="0" applyFont="1" applyFill="1" applyBorder="1"/>
    <xf numFmtId="0" fontId="0" fillId="9" borderId="0" xfId="0" applyFill="1"/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993C-6E31-4613-9F8C-645624FC6691}">
  <dimension ref="A1:J39"/>
  <sheetViews>
    <sheetView rightToLeft="1" tabSelected="1" topLeftCell="A12" zoomScale="151" zoomScaleNormal="155" workbookViewId="0">
      <selection activeCell="J19" sqref="J19"/>
    </sheetView>
  </sheetViews>
  <sheetFormatPr defaultRowHeight="14.4" x14ac:dyDescent="0.3"/>
  <cols>
    <col min="2" max="2" width="14.33203125" bestFit="1" customWidth="1"/>
    <col min="4" max="4" width="21.109375" bestFit="1" customWidth="1"/>
    <col min="5" max="5" width="5.21875" bestFit="1" customWidth="1"/>
    <col min="8" max="8" width="10.88671875" bestFit="1" customWidth="1"/>
  </cols>
  <sheetData>
    <row r="1" spans="1:8" x14ac:dyDescent="0.3">
      <c r="A1" s="3" t="s">
        <v>1</v>
      </c>
      <c r="B1" s="3" t="s">
        <v>2</v>
      </c>
      <c r="C1" s="3" t="s">
        <v>3</v>
      </c>
      <c r="D1" s="3" t="s">
        <v>4</v>
      </c>
      <c r="E1" s="4" t="s">
        <v>5</v>
      </c>
      <c r="F1" s="4" t="s">
        <v>6</v>
      </c>
      <c r="G1" s="4" t="s">
        <v>7</v>
      </c>
      <c r="H1" s="4" t="s">
        <v>8</v>
      </c>
    </row>
    <row r="2" spans="1:8" x14ac:dyDescent="0.3">
      <c r="A2" s="1">
        <v>1</v>
      </c>
      <c r="B2" s="1" t="s">
        <v>9</v>
      </c>
      <c r="C2" s="1" t="s">
        <v>17</v>
      </c>
      <c r="D2" s="1">
        <v>4000</v>
      </c>
      <c r="E2" s="2">
        <f>D2*20%</f>
        <v>800</v>
      </c>
      <c r="F2" s="2">
        <f>SUM(E2+D2)</f>
        <v>4800</v>
      </c>
      <c r="G2" s="2">
        <f>F2*5%</f>
        <v>240</v>
      </c>
      <c r="H2" s="2">
        <f>F2-G2</f>
        <v>4560</v>
      </c>
    </row>
    <row r="3" spans="1:8" x14ac:dyDescent="0.3">
      <c r="A3" s="1">
        <v>2</v>
      </c>
      <c r="B3" s="1" t="s">
        <v>10</v>
      </c>
      <c r="C3" s="1" t="s">
        <v>18</v>
      </c>
      <c r="D3" s="1">
        <v>1200</v>
      </c>
      <c r="E3" s="2">
        <f t="shared" ref="E3:E11" si="0">D3*20%</f>
        <v>240</v>
      </c>
      <c r="F3" s="2">
        <f t="shared" ref="F3:F11" si="1">SUM(E3+D3)</f>
        <v>1440</v>
      </c>
      <c r="G3" s="2">
        <f t="shared" ref="G3:G11" si="2">F3*5%</f>
        <v>72</v>
      </c>
      <c r="H3" s="2">
        <f t="shared" ref="H3:H11" si="3">F3-G3</f>
        <v>1368</v>
      </c>
    </row>
    <row r="4" spans="1:8" x14ac:dyDescent="0.3">
      <c r="A4" s="1">
        <v>3</v>
      </c>
      <c r="B4" s="1" t="s">
        <v>11</v>
      </c>
      <c r="C4" s="1" t="s">
        <v>19</v>
      </c>
      <c r="D4" s="1">
        <v>3000</v>
      </c>
      <c r="E4" s="2">
        <f t="shared" si="0"/>
        <v>600</v>
      </c>
      <c r="F4" s="2">
        <f t="shared" si="1"/>
        <v>3600</v>
      </c>
      <c r="G4" s="2">
        <f t="shared" si="2"/>
        <v>180</v>
      </c>
      <c r="H4" s="2">
        <f t="shared" si="3"/>
        <v>3420</v>
      </c>
    </row>
    <row r="5" spans="1:8" x14ac:dyDescent="0.3">
      <c r="A5" s="1">
        <v>4</v>
      </c>
      <c r="B5" s="1" t="s">
        <v>12</v>
      </c>
      <c r="C5" s="1" t="s">
        <v>20</v>
      </c>
      <c r="D5" s="1">
        <v>7000</v>
      </c>
      <c r="E5" s="2">
        <f t="shared" si="0"/>
        <v>1400</v>
      </c>
      <c r="F5" s="2">
        <f t="shared" si="1"/>
        <v>8400</v>
      </c>
      <c r="G5" s="2">
        <f t="shared" si="2"/>
        <v>420</v>
      </c>
      <c r="H5" s="2">
        <f t="shared" si="3"/>
        <v>7980</v>
      </c>
    </row>
    <row r="6" spans="1:8" x14ac:dyDescent="0.3">
      <c r="A6" s="1">
        <v>5</v>
      </c>
      <c r="B6" s="1" t="s">
        <v>9</v>
      </c>
      <c r="C6" s="1" t="s">
        <v>21</v>
      </c>
      <c r="D6" s="1">
        <v>5500</v>
      </c>
      <c r="E6" s="2">
        <f t="shared" si="0"/>
        <v>1100</v>
      </c>
      <c r="F6" s="2">
        <f t="shared" si="1"/>
        <v>6600</v>
      </c>
      <c r="G6" s="2">
        <f t="shared" si="2"/>
        <v>330</v>
      </c>
      <c r="H6" s="2">
        <f t="shared" si="3"/>
        <v>6270</v>
      </c>
    </row>
    <row r="7" spans="1:8" x14ac:dyDescent="0.3">
      <c r="A7" s="1">
        <v>6</v>
      </c>
      <c r="B7" s="1" t="s">
        <v>13</v>
      </c>
      <c r="C7" s="1" t="s">
        <v>22</v>
      </c>
      <c r="D7" s="1">
        <v>3200</v>
      </c>
      <c r="E7" s="2">
        <f t="shared" si="0"/>
        <v>640</v>
      </c>
      <c r="F7" s="2">
        <f t="shared" si="1"/>
        <v>3840</v>
      </c>
      <c r="G7" s="2">
        <f t="shared" si="2"/>
        <v>192</v>
      </c>
      <c r="H7" s="2">
        <f t="shared" si="3"/>
        <v>3648</v>
      </c>
    </row>
    <row r="8" spans="1:8" x14ac:dyDescent="0.3">
      <c r="A8" s="1">
        <v>7</v>
      </c>
      <c r="B8" s="1" t="s">
        <v>14</v>
      </c>
      <c r="C8" s="1" t="s">
        <v>23</v>
      </c>
      <c r="D8" s="1">
        <v>4500</v>
      </c>
      <c r="E8" s="2">
        <f t="shared" si="0"/>
        <v>900</v>
      </c>
      <c r="F8" s="2">
        <f t="shared" si="1"/>
        <v>5400</v>
      </c>
      <c r="G8" s="2">
        <f t="shared" si="2"/>
        <v>270</v>
      </c>
      <c r="H8" s="2">
        <f t="shared" si="3"/>
        <v>5130</v>
      </c>
    </row>
    <row r="9" spans="1:8" x14ac:dyDescent="0.3">
      <c r="A9" s="1">
        <v>8</v>
      </c>
      <c r="B9" s="1" t="s">
        <v>9</v>
      </c>
      <c r="C9" s="1" t="s">
        <v>24</v>
      </c>
      <c r="D9" s="1">
        <v>6200</v>
      </c>
      <c r="E9" s="2">
        <f t="shared" si="0"/>
        <v>1240</v>
      </c>
      <c r="F9" s="2">
        <f t="shared" si="1"/>
        <v>7440</v>
      </c>
      <c r="G9" s="2">
        <f t="shared" si="2"/>
        <v>372</v>
      </c>
      <c r="H9" s="2">
        <f t="shared" si="3"/>
        <v>7068</v>
      </c>
    </row>
    <row r="10" spans="1:8" x14ac:dyDescent="0.3">
      <c r="A10" s="1">
        <v>9</v>
      </c>
      <c r="B10" s="1" t="s">
        <v>15</v>
      </c>
      <c r="C10" s="1" t="s">
        <v>25</v>
      </c>
      <c r="D10" s="1">
        <v>3500</v>
      </c>
      <c r="E10" s="2">
        <f t="shared" si="0"/>
        <v>700</v>
      </c>
      <c r="F10" s="2">
        <f t="shared" si="1"/>
        <v>4200</v>
      </c>
      <c r="G10" s="2">
        <f t="shared" si="2"/>
        <v>210</v>
      </c>
      <c r="H10" s="2">
        <f t="shared" si="3"/>
        <v>3990</v>
      </c>
    </row>
    <row r="11" spans="1:8" x14ac:dyDescent="0.3">
      <c r="A11" s="1">
        <v>10</v>
      </c>
      <c r="B11" s="1" t="s">
        <v>16</v>
      </c>
      <c r="C11" s="1" t="s">
        <v>26</v>
      </c>
      <c r="D11" s="1">
        <v>6000</v>
      </c>
      <c r="E11" s="2">
        <f t="shared" si="0"/>
        <v>1200</v>
      </c>
      <c r="F11" s="2">
        <f t="shared" si="1"/>
        <v>7200</v>
      </c>
      <c r="G11" s="2">
        <f t="shared" si="2"/>
        <v>360</v>
      </c>
      <c r="H11" s="2">
        <f t="shared" si="3"/>
        <v>6840</v>
      </c>
    </row>
    <row r="12" spans="1:8" x14ac:dyDescent="0.3">
      <c r="A12" s="6" t="s">
        <v>27</v>
      </c>
      <c r="B12" s="7"/>
      <c r="C12" s="8"/>
      <c r="D12" s="5">
        <f>SUM(D2:D11)</f>
        <v>44100</v>
      </c>
      <c r="E12" s="5">
        <f t="shared" ref="E12:H12" si="4">SUM(E2:E11)</f>
        <v>8820</v>
      </c>
      <c r="F12" s="5">
        <f t="shared" si="4"/>
        <v>52920</v>
      </c>
      <c r="G12" s="5">
        <f t="shared" si="4"/>
        <v>2646</v>
      </c>
      <c r="H12" s="5">
        <f t="shared" si="4"/>
        <v>50274</v>
      </c>
    </row>
    <row r="13" spans="1:8" x14ac:dyDescent="0.3">
      <c r="D13" t="s">
        <v>0</v>
      </c>
    </row>
    <row r="15" spans="1:8" x14ac:dyDescent="0.3">
      <c r="A15" s="12" t="s">
        <v>1</v>
      </c>
      <c r="B15" s="12" t="s">
        <v>2</v>
      </c>
      <c r="C15" s="12" t="s">
        <v>3</v>
      </c>
      <c r="D15" s="12" t="s">
        <v>28</v>
      </c>
      <c r="E15" s="12" t="s">
        <v>4</v>
      </c>
    </row>
    <row r="16" spans="1:8" x14ac:dyDescent="0.3">
      <c r="A16" s="9">
        <v>1</v>
      </c>
      <c r="B16" s="9" t="s">
        <v>9</v>
      </c>
      <c r="C16" s="9" t="s">
        <v>17</v>
      </c>
      <c r="D16" s="10" t="s">
        <v>29</v>
      </c>
      <c r="E16" s="11">
        <v>4000</v>
      </c>
    </row>
    <row r="17" spans="1:10" x14ac:dyDescent="0.3">
      <c r="A17" s="9">
        <v>2</v>
      </c>
      <c r="B17" s="9" t="s">
        <v>10</v>
      </c>
      <c r="C17" s="9" t="s">
        <v>18</v>
      </c>
      <c r="D17" s="10" t="s">
        <v>30</v>
      </c>
      <c r="E17" s="11">
        <v>1200</v>
      </c>
    </row>
    <row r="18" spans="1:10" x14ac:dyDescent="0.3">
      <c r="A18" s="9">
        <v>3</v>
      </c>
      <c r="B18" s="9" t="s">
        <v>11</v>
      </c>
      <c r="C18" s="9" t="s">
        <v>19</v>
      </c>
      <c r="D18" s="10" t="s">
        <v>31</v>
      </c>
      <c r="E18" s="11">
        <v>3000</v>
      </c>
    </row>
    <row r="19" spans="1:10" x14ac:dyDescent="0.3">
      <c r="A19" s="9">
        <v>4</v>
      </c>
      <c r="B19" s="9" t="s">
        <v>12</v>
      </c>
      <c r="C19" s="9" t="s">
        <v>20</v>
      </c>
      <c r="D19" s="10" t="s">
        <v>32</v>
      </c>
      <c r="E19" s="11">
        <v>7000</v>
      </c>
    </row>
    <row r="20" spans="1:10" x14ac:dyDescent="0.3">
      <c r="A20" s="9">
        <v>5</v>
      </c>
      <c r="B20" s="9" t="s">
        <v>9</v>
      </c>
      <c r="C20" s="9" t="s">
        <v>21</v>
      </c>
      <c r="D20" s="10" t="s">
        <v>29</v>
      </c>
      <c r="E20" s="11">
        <v>5500</v>
      </c>
    </row>
    <row r="21" spans="1:10" x14ac:dyDescent="0.3">
      <c r="A21" s="9">
        <v>6</v>
      </c>
      <c r="B21" s="9" t="s">
        <v>13</v>
      </c>
      <c r="C21" s="9" t="s">
        <v>22</v>
      </c>
      <c r="D21" s="10" t="s">
        <v>29</v>
      </c>
      <c r="E21" s="11">
        <v>3200</v>
      </c>
      <c r="J21" s="15">
        <f>COUNTIF(D15:D25,"محاسب")</f>
        <v>3</v>
      </c>
    </row>
    <row r="22" spans="1:10" x14ac:dyDescent="0.3">
      <c r="A22" s="9">
        <v>7</v>
      </c>
      <c r="B22" s="9" t="s">
        <v>14</v>
      </c>
      <c r="C22" s="9" t="s">
        <v>23</v>
      </c>
      <c r="D22" s="10" t="s">
        <v>33</v>
      </c>
      <c r="E22" s="11">
        <v>4500</v>
      </c>
      <c r="J22" s="15">
        <f>SUMIF(D15:D25,"محاسب",E15:E25)</f>
        <v>12700</v>
      </c>
    </row>
    <row r="23" spans="1:10" x14ac:dyDescent="0.3">
      <c r="A23" s="9">
        <v>8</v>
      </c>
      <c r="B23" s="9" t="s">
        <v>9</v>
      </c>
      <c r="C23" s="9" t="s">
        <v>24</v>
      </c>
      <c r="D23" s="10" t="s">
        <v>34</v>
      </c>
      <c r="E23" s="11">
        <v>6200</v>
      </c>
      <c r="J23" s="17">
        <f>COUNTIFS(D15:D25,"محاسب",C15:C25,"قنا")</f>
        <v>1</v>
      </c>
    </row>
    <row r="24" spans="1:10" x14ac:dyDescent="0.3">
      <c r="A24" s="9">
        <v>9</v>
      </c>
      <c r="B24" s="9" t="s">
        <v>15</v>
      </c>
      <c r="C24" s="9" t="s">
        <v>25</v>
      </c>
      <c r="D24" s="10" t="s">
        <v>35</v>
      </c>
      <c r="E24" s="11">
        <v>3500</v>
      </c>
      <c r="J24" s="15">
        <f>SUMIFS(E15:E25,D15:D25,"محاسب",C15:C25,"قنا")</f>
        <v>4000</v>
      </c>
    </row>
    <row r="25" spans="1:10" x14ac:dyDescent="0.3">
      <c r="A25" s="9">
        <v>10</v>
      </c>
      <c r="B25" s="9" t="s">
        <v>16</v>
      </c>
      <c r="C25" s="9" t="s">
        <v>26</v>
      </c>
      <c r="D25" s="10" t="s">
        <v>36</v>
      </c>
      <c r="E25" s="11">
        <v>6000</v>
      </c>
      <c r="J25" s="15"/>
    </row>
    <row r="26" spans="1:10" x14ac:dyDescent="0.3">
      <c r="J26" s="15"/>
    </row>
    <row r="29" spans="1:10" x14ac:dyDescent="0.3">
      <c r="A29" s="15" t="s">
        <v>1</v>
      </c>
      <c r="B29" s="15" t="s">
        <v>44</v>
      </c>
      <c r="C29" s="15" t="s">
        <v>3</v>
      </c>
      <c r="D29" s="15" t="s">
        <v>45</v>
      </c>
      <c r="E29" s="15" t="s">
        <v>46</v>
      </c>
      <c r="F29" s="15" t="s">
        <v>47</v>
      </c>
      <c r="G29" s="15" t="s">
        <v>48</v>
      </c>
    </row>
    <row r="30" spans="1:10" x14ac:dyDescent="0.3">
      <c r="A30" s="13">
        <v>1</v>
      </c>
      <c r="B30" s="13" t="s">
        <v>11</v>
      </c>
      <c r="C30" s="13" t="s">
        <v>17</v>
      </c>
      <c r="D30" s="13" t="s">
        <v>55</v>
      </c>
      <c r="E30" s="14">
        <v>3</v>
      </c>
      <c r="F30" s="16" t="str">
        <f>IF(AND(D30="ممتاز",E30&gt;5),"مقبول","مرفوض")</f>
        <v>مرفوض</v>
      </c>
      <c r="G30" s="14" t="b">
        <f>OR(D30="ممتاز",E30&gt;5)</f>
        <v>1</v>
      </c>
    </row>
    <row r="31" spans="1:10" x14ac:dyDescent="0.3">
      <c r="A31" s="13">
        <v>2</v>
      </c>
      <c r="B31" s="13" t="s">
        <v>12</v>
      </c>
      <c r="C31" s="13" t="s">
        <v>19</v>
      </c>
      <c r="D31" s="13" t="s">
        <v>56</v>
      </c>
      <c r="E31" s="14">
        <v>3</v>
      </c>
      <c r="F31" s="16" t="str">
        <f>IF(AND(D31="ممتاز",E31&gt;5),"مقبول","مرفوض")</f>
        <v>مرفوض</v>
      </c>
      <c r="G31" s="14" t="b">
        <f t="shared" ref="G31:G39" si="5">OR(D31="ممتاز",E31&gt;5)</f>
        <v>0</v>
      </c>
    </row>
    <row r="32" spans="1:10" x14ac:dyDescent="0.3">
      <c r="A32" s="13">
        <v>3</v>
      </c>
      <c r="B32" s="13" t="s">
        <v>37</v>
      </c>
      <c r="C32" s="13" t="s">
        <v>49</v>
      </c>
      <c r="D32" s="13" t="s">
        <v>57</v>
      </c>
      <c r="E32" s="14">
        <v>6</v>
      </c>
      <c r="F32" s="16" t="str">
        <f>IF(AND(D32="ممتاز",E32&gt;5),"مقبول","مرفوض")</f>
        <v>مرفوض</v>
      </c>
      <c r="G32" s="14" t="b">
        <f t="shared" si="5"/>
        <v>1</v>
      </c>
    </row>
    <row r="33" spans="1:7" x14ac:dyDescent="0.3">
      <c r="A33" s="13">
        <v>4</v>
      </c>
      <c r="B33" s="13" t="s">
        <v>38</v>
      </c>
      <c r="C33" s="13" t="s">
        <v>17</v>
      </c>
      <c r="D33" s="13" t="s">
        <v>56</v>
      </c>
      <c r="E33" s="14">
        <v>5</v>
      </c>
      <c r="F33" s="16" t="str">
        <f>IF(AND(D33="ممتاز",E33&gt;5),"مقبول","مرفوض")</f>
        <v>مرفوض</v>
      </c>
      <c r="G33" s="14" t="b">
        <f t="shared" si="5"/>
        <v>0</v>
      </c>
    </row>
    <row r="34" spans="1:7" x14ac:dyDescent="0.3">
      <c r="A34" s="13">
        <v>5</v>
      </c>
      <c r="B34" s="13" t="s">
        <v>39</v>
      </c>
      <c r="C34" s="13" t="s">
        <v>18</v>
      </c>
      <c r="D34" s="13" t="s">
        <v>58</v>
      </c>
      <c r="E34" s="14">
        <v>2</v>
      </c>
      <c r="F34" s="16" t="str">
        <f>IF(AND(D34="ممتاز",E34&gt;5),"مقبول","مرفوض")</f>
        <v>مرفوض</v>
      </c>
      <c r="G34" s="14" t="b">
        <f t="shared" si="5"/>
        <v>0</v>
      </c>
    </row>
    <row r="35" spans="1:7" x14ac:dyDescent="0.3">
      <c r="A35" s="13">
        <v>6</v>
      </c>
      <c r="B35" s="13" t="s">
        <v>10</v>
      </c>
      <c r="C35" s="13" t="s">
        <v>50</v>
      </c>
      <c r="D35" s="13" t="s">
        <v>59</v>
      </c>
      <c r="E35" s="14">
        <v>6</v>
      </c>
      <c r="F35" s="16" t="str">
        <f>IF(AND(D35="ممتاز",E35&gt;5),"مقبول","مرفوض")</f>
        <v>مرفوض</v>
      </c>
      <c r="G35" s="14" t="b">
        <f t="shared" si="5"/>
        <v>1</v>
      </c>
    </row>
    <row r="36" spans="1:7" x14ac:dyDescent="0.3">
      <c r="A36" s="13">
        <v>7</v>
      </c>
      <c r="B36" s="13" t="s">
        <v>40</v>
      </c>
      <c r="C36" s="13" t="s">
        <v>51</v>
      </c>
      <c r="D36" s="13" t="s">
        <v>59</v>
      </c>
      <c r="E36" s="14">
        <v>8</v>
      </c>
      <c r="F36" s="16" t="str">
        <f>IF(AND(D36="ممتاز",E36&gt;5),"مقبول","مرفوض")</f>
        <v>مرفوض</v>
      </c>
      <c r="G36" s="14" t="b">
        <f t="shared" si="5"/>
        <v>1</v>
      </c>
    </row>
    <row r="37" spans="1:7" x14ac:dyDescent="0.3">
      <c r="A37" s="13">
        <v>8</v>
      </c>
      <c r="B37" s="13" t="s">
        <v>41</v>
      </c>
      <c r="C37" s="13" t="s">
        <v>52</v>
      </c>
      <c r="D37" s="13" t="s">
        <v>55</v>
      </c>
      <c r="E37" s="14">
        <v>9</v>
      </c>
      <c r="F37" s="16" t="str">
        <f>IF(AND(D37="ممتاز",E37&gt;5),"مقبول","مرفوض")</f>
        <v>مقبول</v>
      </c>
      <c r="G37" s="14" t="b">
        <f t="shared" si="5"/>
        <v>1</v>
      </c>
    </row>
    <row r="38" spans="1:7" x14ac:dyDescent="0.3">
      <c r="A38" s="13">
        <v>9</v>
      </c>
      <c r="B38" s="13" t="s">
        <v>42</v>
      </c>
      <c r="C38" s="13" t="s">
        <v>53</v>
      </c>
      <c r="D38" s="13" t="s">
        <v>55</v>
      </c>
      <c r="E38" s="14">
        <v>5</v>
      </c>
      <c r="F38" s="16" t="str">
        <f>IF(AND(D38="ممتاز",E38&gt;5),"مقبول","مرفوض")</f>
        <v>مرفوض</v>
      </c>
      <c r="G38" s="14" t="b">
        <f t="shared" si="5"/>
        <v>1</v>
      </c>
    </row>
    <row r="39" spans="1:7" x14ac:dyDescent="0.3">
      <c r="A39" s="13">
        <v>10</v>
      </c>
      <c r="B39" s="13" t="s">
        <v>43</v>
      </c>
      <c r="C39" s="13" t="s">
        <v>54</v>
      </c>
      <c r="D39" s="13" t="s">
        <v>56</v>
      </c>
      <c r="E39" s="14">
        <v>5</v>
      </c>
      <c r="F39" s="16" t="str">
        <f>IF(AND(D39="ممتاز",E39&gt;5),"مقبول","مرفوض")</f>
        <v>مرفوض</v>
      </c>
      <c r="G39" s="14" t="b">
        <f t="shared" si="5"/>
        <v>0</v>
      </c>
    </row>
  </sheetData>
  <mergeCells count="1">
    <mergeCell ref="A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Abuelhassan Mohamedabdelrehem</dc:creator>
  <cp:lastModifiedBy>Abuelhassan Mohamedabdelrehem</cp:lastModifiedBy>
  <dcterms:created xsi:type="dcterms:W3CDTF">2024-12-04T15:54:23Z</dcterms:created>
  <dcterms:modified xsi:type="dcterms:W3CDTF">2024-12-07T17:00:21Z</dcterms:modified>
</cp:coreProperties>
</file>