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0" windowWidth="20730" windowHeight="11760" activeTab="3"/>
  </bookViews>
  <sheets>
    <sheet name="Лист1" sheetId="1" r:id="rId1"/>
    <sheet name="Лист2" sheetId="2" r:id="rId2"/>
    <sheet name="Лист3" sheetId="3" r:id="rId3"/>
    <sheet name="Лист4" sheetId="5" r:id="rId4"/>
  </sheets>
  <definedNames>
    <definedName name="solver_adj" localSheetId="0" hidden="1">Лист1!$R$10:$T$10</definedName>
    <definedName name="solver_adj" localSheetId="1" hidden="1">Лист2!$B$2:$D$2</definedName>
    <definedName name="solver_adj" localSheetId="2" hidden="1">Лист3!$E$2:$H$2</definedName>
    <definedName name="solver_adj" localSheetId="3" hidden="1">Лист4!$R$10:$U$10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2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1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Лист1!$R$10</definedName>
    <definedName name="solver_lhs1" localSheetId="1" hidden="1">Лист2!$B$2</definedName>
    <definedName name="solver_lhs1" localSheetId="2" hidden="1">Лист3!$B$2</definedName>
    <definedName name="solver_lhs1" localSheetId="3" hidden="1">Лист4!$R$10</definedName>
    <definedName name="solver_lhs10" localSheetId="0" hidden="1">Лист1!$V$7</definedName>
    <definedName name="solver_lhs10" localSheetId="1" hidden="1">Лист2!$E$9</definedName>
    <definedName name="solver_lhs10" localSheetId="2" hidden="1">Лист3!$I$8</definedName>
    <definedName name="solver_lhs10" localSheetId="3" hidden="1">Лист4!$V$10</definedName>
    <definedName name="solver_lhs11" localSheetId="2" hidden="1">Лист3!$I$9</definedName>
    <definedName name="solver_lhs11" localSheetId="3" hidden="1">Лист4!$X$4</definedName>
    <definedName name="solver_lhs12" localSheetId="3" hidden="1">Лист4!$X$5</definedName>
    <definedName name="solver_lhs13" localSheetId="3" hidden="1">Лист4!$X$6</definedName>
    <definedName name="solver_lhs14" localSheetId="3" hidden="1">Лист4!$X$7</definedName>
    <definedName name="solver_lhs2" localSheetId="0" hidden="1">Лист1!$R$10</definedName>
    <definedName name="solver_lhs2" localSheetId="1" hidden="1">Лист2!$B$4</definedName>
    <definedName name="solver_lhs2" localSheetId="2" hidden="1">Лист3!$C$2</definedName>
    <definedName name="solver_lhs2" localSheetId="3" hidden="1">Лист4!$R$10</definedName>
    <definedName name="solver_lhs3" localSheetId="0" hidden="1">Лист1!$S$10</definedName>
    <definedName name="solver_lhs3" localSheetId="1" hidden="1">Лист2!$C$2</definedName>
    <definedName name="solver_lhs3" localSheetId="2" hidden="1">Лист3!$D$2</definedName>
    <definedName name="solver_lhs3" localSheetId="3" hidden="1">Лист4!$S$10</definedName>
    <definedName name="solver_lhs4" localSheetId="0" hidden="1">Лист1!$S$10</definedName>
    <definedName name="solver_lhs4" localSheetId="1" hidden="1">Лист2!$C$4</definedName>
    <definedName name="solver_lhs4" localSheetId="2" hidden="1">Лист3!$E$2</definedName>
    <definedName name="solver_lhs4" localSheetId="3" hidden="1">Лист4!$S$10</definedName>
    <definedName name="solver_lhs5" localSheetId="0" hidden="1">Лист1!$T$10</definedName>
    <definedName name="solver_lhs5" localSheetId="1" hidden="1">Лист2!$D$2</definedName>
    <definedName name="solver_lhs5" localSheetId="2" hidden="1">Лист3!$F$2</definedName>
    <definedName name="solver_lhs5" localSheetId="3" hidden="1">Лист4!$T$10</definedName>
    <definedName name="solver_lhs6" localSheetId="0" hidden="1">Лист1!$T$10</definedName>
    <definedName name="solver_lhs6" localSheetId="1" hidden="1">Лист2!$D$4</definedName>
    <definedName name="solver_lhs6" localSheetId="2" hidden="1">Лист3!$G$2</definedName>
    <definedName name="solver_lhs6" localSheetId="3" hidden="1">Лист4!$T$10</definedName>
    <definedName name="solver_lhs7" localSheetId="0" hidden="1">Лист1!$V$4</definedName>
    <definedName name="solver_lhs7" localSheetId="1" hidden="1">Лист2!$E$10</definedName>
    <definedName name="solver_lhs7" localSheetId="2" hidden="1">Лист3!$H$2</definedName>
    <definedName name="solver_lhs7" localSheetId="3" hidden="1">Лист4!$U$10</definedName>
    <definedName name="solver_lhs8" localSheetId="0" hidden="1">Лист1!$V$5</definedName>
    <definedName name="solver_lhs8" localSheetId="1" hidden="1">Лист2!$E$11</definedName>
    <definedName name="solver_lhs8" localSheetId="2" hidden="1">Лист3!$I$10</definedName>
    <definedName name="solver_lhs8" localSheetId="3" hidden="1">Лист4!$U$10</definedName>
    <definedName name="solver_lhs9" localSheetId="0" hidden="1">Лист1!$V$6</definedName>
    <definedName name="solver_lhs9" localSheetId="1" hidden="1">Лист2!$E$8</definedName>
    <definedName name="solver_lhs9" localSheetId="2" hidden="1">Лист3!$I$11</definedName>
    <definedName name="solver_lhs9" localSheetId="3" hidden="1">Лист4!$V$10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10</definedName>
    <definedName name="solver_num" localSheetId="1" hidden="1">10</definedName>
    <definedName name="solver_num" localSheetId="2" hidden="1">11</definedName>
    <definedName name="solver_num" localSheetId="3" hidden="1">14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Лист1!$U$10</definedName>
    <definedName name="solver_opt" localSheetId="1" hidden="1">Лист2!$E$5</definedName>
    <definedName name="solver_opt" localSheetId="2" hidden="1">Лист3!$I$2</definedName>
    <definedName name="solver_opt" localSheetId="3" hidden="1">Лист4!$W$10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2</definedName>
    <definedName name="solver_rbv" localSheetId="2" hidden="1">1</definedName>
    <definedName name="solver_rbv" localSheetId="3" hidden="1">1</definedName>
    <definedName name="solver_rel1" localSheetId="0" hidden="1">1</definedName>
    <definedName name="solver_rel1" localSheetId="1" hidden="1">3</definedName>
    <definedName name="solver_rel1" localSheetId="2" hidden="1">2</definedName>
    <definedName name="solver_rel1" localSheetId="3" hidden="1">1</definedName>
    <definedName name="solver_rel10" localSheetId="0" hidden="1">1</definedName>
    <definedName name="solver_rel10" localSheetId="1" hidden="1">1</definedName>
    <definedName name="solver_rel10" localSheetId="2" hidden="1">1</definedName>
    <definedName name="solver_rel10" localSheetId="3" hidden="1">3</definedName>
    <definedName name="solver_rel11" localSheetId="2" hidden="1">1</definedName>
    <definedName name="solver_rel11" localSheetId="3" hidden="1">1</definedName>
    <definedName name="solver_rel12" localSheetId="3" hidden="1">1</definedName>
    <definedName name="solver_rel13" localSheetId="3" hidden="1">1</definedName>
    <definedName name="solver_rel14" localSheetId="3" hidden="1">1</definedName>
    <definedName name="solver_rel2" localSheetId="0" hidden="1">3</definedName>
    <definedName name="solver_rel2" localSheetId="1" hidden="1">3</definedName>
    <definedName name="solver_rel2" localSheetId="2" hidden="1">2</definedName>
    <definedName name="solver_rel2" localSheetId="3" hidden="1">3</definedName>
    <definedName name="solver_rel3" localSheetId="0" hidden="1">1</definedName>
    <definedName name="solver_rel3" localSheetId="1" hidden="1">3</definedName>
    <definedName name="solver_rel3" localSheetId="2" hidden="1">2</definedName>
    <definedName name="solver_rel3" localSheetId="3" hidden="1">1</definedName>
    <definedName name="solver_rel4" localSheetId="0" hidden="1">3</definedName>
    <definedName name="solver_rel4" localSheetId="1" hidden="1">3</definedName>
    <definedName name="solver_rel4" localSheetId="2" hidden="1">3</definedName>
    <definedName name="solver_rel4" localSheetId="3" hidden="1">3</definedName>
    <definedName name="solver_rel5" localSheetId="0" hidden="1">1</definedName>
    <definedName name="solver_rel5" localSheetId="1" hidden="1">3</definedName>
    <definedName name="solver_rel5" localSheetId="2" hidden="1">3</definedName>
    <definedName name="solver_rel5" localSheetId="3" hidden="1">1</definedName>
    <definedName name="solver_rel6" localSheetId="0" hidden="1">3</definedName>
    <definedName name="solver_rel6" localSheetId="1" hidden="1">3</definedName>
    <definedName name="solver_rel6" localSheetId="2" hidden="1">3</definedName>
    <definedName name="solver_rel6" localSheetId="3" hidden="1">3</definedName>
    <definedName name="solver_rel7" localSheetId="0" hidden="1">1</definedName>
    <definedName name="solver_rel7" localSheetId="1" hidden="1">1</definedName>
    <definedName name="solver_rel7" localSheetId="2" hidden="1">3</definedName>
    <definedName name="solver_rel7" localSheetId="3" hidden="1">1</definedName>
    <definedName name="solver_rel8" localSheetId="0" hidden="1">1</definedName>
    <definedName name="solver_rel8" localSheetId="1" hidden="1">1</definedName>
    <definedName name="solver_rel8" localSheetId="2" hidden="1">1</definedName>
    <definedName name="solver_rel8" localSheetId="3" hidden="1">3</definedName>
    <definedName name="solver_rel9" localSheetId="0" hidden="1">1</definedName>
    <definedName name="solver_rel9" localSheetId="1" hidden="1">1</definedName>
    <definedName name="solver_rel9" localSheetId="2" hidden="1">1</definedName>
    <definedName name="solver_rel9" localSheetId="3" hidden="1">1</definedName>
    <definedName name="solver_rhs1" localSheetId="0" hidden="1">9</definedName>
    <definedName name="solver_rhs1" localSheetId="1" hidden="1">Лист2!$B$3</definedName>
    <definedName name="solver_rhs1" localSheetId="2" hidden="1">9</definedName>
    <definedName name="solver_rhs1" localSheetId="3" hidden="1">11</definedName>
    <definedName name="solver_rhs10" localSheetId="0" hidden="1">Лист1!$U$7</definedName>
    <definedName name="solver_rhs10" localSheetId="1" hidden="1">Лист2!$G$9</definedName>
    <definedName name="solver_rhs10" localSheetId="2" hidden="1">Лист3!$K$8</definedName>
    <definedName name="solver_rhs10" localSheetId="3" hidden="1">0</definedName>
    <definedName name="solver_rhs11" localSheetId="2" hidden="1">Лист3!$K$9</definedName>
    <definedName name="solver_rhs11" localSheetId="3" hidden="1">Лист4!$W$4</definedName>
    <definedName name="solver_rhs12" localSheetId="3" hidden="1">Лист4!$W$5</definedName>
    <definedName name="solver_rhs13" localSheetId="3" hidden="1">Лист4!$W$6</definedName>
    <definedName name="solver_rhs14" localSheetId="3" hidden="1">Лист4!$W$7</definedName>
    <definedName name="solver_rhs2" localSheetId="0" hidden="1">0</definedName>
    <definedName name="solver_rhs2" localSheetId="1" hidden="1">Лист2!$B$2</definedName>
    <definedName name="solver_rhs2" localSheetId="2" hidden="1">7</definedName>
    <definedName name="solver_rhs2" localSheetId="3" hidden="1">0</definedName>
    <definedName name="solver_rhs3" localSheetId="0" hidden="1">7</definedName>
    <definedName name="solver_rhs3" localSheetId="1" hidden="1">Лист2!$C$3</definedName>
    <definedName name="solver_rhs3" localSheetId="2" hidden="1">8</definedName>
    <definedName name="solver_rhs3" localSheetId="3" hidden="1">10</definedName>
    <definedName name="solver_rhs4" localSheetId="0" hidden="1">0</definedName>
    <definedName name="solver_rhs4" localSheetId="1" hidden="1">Лист2!$C$2</definedName>
    <definedName name="solver_rhs4" localSheetId="2" hidden="1">0</definedName>
    <definedName name="solver_rhs4" localSheetId="3" hidden="1">0</definedName>
    <definedName name="solver_rhs5" localSheetId="0" hidden="1">8</definedName>
    <definedName name="solver_rhs5" localSheetId="1" hidden="1">Лист2!$D$3</definedName>
    <definedName name="solver_rhs5" localSheetId="2" hidden="1">0</definedName>
    <definedName name="solver_rhs5" localSheetId="3" hidden="1">9</definedName>
    <definedName name="solver_rhs6" localSheetId="0" hidden="1">0</definedName>
    <definedName name="solver_rhs6" localSheetId="1" hidden="1">Лист2!$D$2</definedName>
    <definedName name="solver_rhs6" localSheetId="2" hidden="1">0</definedName>
    <definedName name="solver_rhs6" localSheetId="3" hidden="1">0</definedName>
    <definedName name="solver_rhs7" localSheetId="0" hidden="1">Лист1!$U$4</definedName>
    <definedName name="solver_rhs7" localSheetId="1" hidden="1">Лист2!$G$10</definedName>
    <definedName name="solver_rhs7" localSheetId="2" hidden="1">0</definedName>
    <definedName name="solver_rhs7" localSheetId="3" hidden="1">12</definedName>
    <definedName name="solver_rhs8" localSheetId="0" hidden="1">Лист1!$U$5</definedName>
    <definedName name="solver_rhs8" localSheetId="1" hidden="1">Лист2!$G$11</definedName>
    <definedName name="solver_rhs8" localSheetId="2" hidden="1">Лист3!$K$10</definedName>
    <definedName name="solver_rhs8" localSheetId="3" hidden="1">0</definedName>
    <definedName name="solver_rhs9" localSheetId="0" hidden="1">Лист1!$U$6</definedName>
    <definedName name="solver_rhs9" localSheetId="1" hidden="1">Лист2!$G$8</definedName>
    <definedName name="solver_rhs9" localSheetId="2" hidden="1">Лист3!$K$11</definedName>
    <definedName name="solver_rhs9" localSheetId="3" hidden="1">13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5" l="1"/>
  <c r="X5" i="5"/>
  <c r="X6" i="5"/>
  <c r="X7" i="5"/>
  <c r="W10" i="5"/>
  <c r="I11" i="3" l="1"/>
  <c r="I2" i="3"/>
  <c r="I9" i="3"/>
  <c r="I10" i="3"/>
  <c r="I8" i="3"/>
  <c r="E5" i="2"/>
  <c r="E8" i="2"/>
  <c r="E9" i="2"/>
  <c r="E10" i="2"/>
  <c r="E11" i="2"/>
  <c r="U10" i="1"/>
  <c r="V7" i="1"/>
  <c r="V5" i="1"/>
  <c r="V6" i="1"/>
  <c r="V4" i="1"/>
</calcChain>
</file>

<file path=xl/sharedStrings.xml><?xml version="1.0" encoding="utf-8"?>
<sst xmlns="http://schemas.openxmlformats.org/spreadsheetml/2006/main" count="104" uniqueCount="57">
  <si>
    <t>А</t>
  </si>
  <si>
    <t>В</t>
  </si>
  <si>
    <t>С</t>
  </si>
  <si>
    <t>Массо-объемные, энергетические и стоимостные характеристики системы</t>
  </si>
  <si>
    <t>Удельные значения увеличения массы, объема, потребляемой электроэнергии и стоимости изделий вида А,В, С</t>
  </si>
  <si>
    <t>Ограничение по массе, объему электроэнергии и стоимости</t>
  </si>
  <si>
    <t>Масса</t>
  </si>
  <si>
    <t>Объем</t>
  </si>
  <si>
    <t>Электроэнергия</t>
  </si>
  <si>
    <t>Стоимость</t>
  </si>
  <si>
    <t>Вероятность безотказной работы Pi</t>
  </si>
  <si>
    <t>X1</t>
  </si>
  <si>
    <t>X2</t>
  </si>
  <si>
    <t>X3</t>
  </si>
  <si>
    <t>F(x)</t>
  </si>
  <si>
    <t>Решение функции</t>
  </si>
  <si>
    <t>Вывод:</t>
  </si>
  <si>
    <t>Имя</t>
  </si>
  <si>
    <t>Значение</t>
  </si>
  <si>
    <t>Нижняя граница</t>
  </si>
  <si>
    <t>Верхняя граница</t>
  </si>
  <si>
    <t>Коэффициент Ц.Ф.</t>
  </si>
  <si>
    <t>Характеристики системы</t>
  </si>
  <si>
    <t>Левая часть</t>
  </si>
  <si>
    <t>Знак</t>
  </si>
  <si>
    <t>Правая часть</t>
  </si>
  <si>
    <t>Надежность</t>
  </si>
  <si>
    <t>&lt;=</t>
  </si>
  <si>
    <t>T1</t>
  </si>
  <si>
    <t>T2</t>
  </si>
  <si>
    <t>T3</t>
  </si>
  <si>
    <t>T4</t>
  </si>
  <si>
    <t>Целевая функция</t>
  </si>
  <si>
    <t>Электро-энергия</t>
  </si>
  <si>
    <t>Правовая часть</t>
  </si>
  <si>
    <t>Вывод</t>
  </si>
  <si>
    <t>Х4</t>
  </si>
  <si>
    <t>Удельные значения увеличения массы, объема, потребляемой электроэнергии и стоимости изделий функций оприходования, расходования, удаления и редактирования</t>
  </si>
  <si>
    <t xml:space="preserve">В результате будет получено решение, согласно которому надёжность повышать надо на 8 единиц в изделии А, на 7 единиц в изделии В, на 3 единиц в изделии С, что обеспечит ОБЩЕЕ ПОВЫШЕНИЕ надёжности на 18 единиц. </t>
  </si>
  <si>
    <t>В результате будет получено решение, согласно которому надёжность повышать надо на 8 единиц в A, на 7 единиц в изделии В, на 3 единиц в изделии С, что обеспечит ОБЩЕЕ ПОВЫШЕНИЕ надёжности на 18 единиц. Необходимо проанализировать все отчёты.</t>
  </si>
  <si>
    <t>Надежность будет увеличена на 80 условных единиц</t>
  </si>
  <si>
    <t>Назначение разработки</t>
  </si>
  <si>
    <t>D</t>
  </si>
  <si>
    <t>Функциональные возможности</t>
  </si>
  <si>
    <t>A</t>
  </si>
  <si>
    <t>B</t>
  </si>
  <si>
    <t>C</t>
  </si>
  <si>
    <t xml:space="preserve">Автоматизированная информационная система «MFC» предназначена для оказания услуг клиенту по регистрации пользователя по указанному адресу </t>
  </si>
  <si>
    <t>Регистрация пользователя</t>
  </si>
  <si>
    <t xml:space="preserve">Сортировка: пользователей по ФИО, паспортов по виду, </t>
  </si>
  <si>
    <t xml:space="preserve">Поиск данных: По названию улицы, виду паспортов и ФИО регистрации  </t>
  </si>
  <si>
    <t>Добавление, редактирование и удаление данных из таблиц</t>
  </si>
  <si>
    <t>E</t>
  </si>
  <si>
    <t>Фильтрация данных по различным критериям: названию города, типу паспорта, ФИО(Регистрации)</t>
  </si>
  <si>
    <t>e</t>
  </si>
  <si>
    <t>X5</t>
  </si>
  <si>
    <t xml:space="preserve">В результате будет получено решение, согласно которому надёжность повышать надо на 11 единиц в функции A, на 1 единицу в функции B, на 1 единиц в функции D что обеспечит ОБЩЕЕ ПОВЫШЕНИЕ надёжности на 14 единиц.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</si>
</sst>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0" borderId="0" xfId="0" applyAlignment="1">
      <alignment horizontal="center" vertical="top" wrapText="1" shrinkToFi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top" wrapText="1" shrinkToFi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shrinkToFit="1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5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:V14"/>
  <sheetViews>
    <sheetView topLeftCell="P1" workbookViewId="0">
      <selection activeCell="Q15" sqref="Q15"/>
    </sheetView>
  </sheetViews>
  <sheetFormatPr defaultRowHeight="15" x14ac:dyDescent="0.25"/>
  <cols>
    <col min="17" max="17" width="15.5703125" customWidth="1"/>
    <col min="18" max="18" width="15" customWidth="1"/>
    <col min="19" max="19" width="12.28515625" customWidth="1"/>
    <col min="20" max="20" width="13.140625" customWidth="1"/>
    <col min="21" max="21" width="19.140625" customWidth="1"/>
    <col min="22" max="22" width="11.42578125" customWidth="1"/>
  </cols>
  <sheetData>
    <row r="1" spans="17:22" ht="21" customHeight="1" x14ac:dyDescent="0.25">
      <c r="Q1" s="8" t="s">
        <v>3</v>
      </c>
      <c r="R1" s="9" t="s">
        <v>4</v>
      </c>
      <c r="S1" s="9"/>
      <c r="T1" s="9"/>
      <c r="U1" s="8" t="s">
        <v>5</v>
      </c>
    </row>
    <row r="2" spans="17:22" ht="30.75" customHeight="1" x14ac:dyDescent="0.25">
      <c r="Q2" s="8"/>
      <c r="R2" s="9"/>
      <c r="S2" s="9"/>
      <c r="T2" s="9"/>
      <c r="U2" s="8"/>
    </row>
    <row r="3" spans="17:22" ht="42" customHeight="1" x14ac:dyDescent="0.25">
      <c r="Q3" s="8"/>
      <c r="R3" s="1" t="s">
        <v>0</v>
      </c>
      <c r="S3" s="1" t="s">
        <v>1</v>
      </c>
      <c r="T3" s="1" t="s">
        <v>2</v>
      </c>
      <c r="U3" s="8"/>
      <c r="V3" s="3" t="s">
        <v>15</v>
      </c>
    </row>
    <row r="4" spans="17:22" x14ac:dyDescent="0.25">
      <c r="Q4" s="1" t="s">
        <v>6</v>
      </c>
      <c r="R4" s="1">
        <v>2</v>
      </c>
      <c r="S4" s="1">
        <v>4</v>
      </c>
      <c r="T4" s="1">
        <v>5</v>
      </c>
      <c r="U4" s="1">
        <v>70</v>
      </c>
      <c r="V4" s="1">
        <f>R4*$R$10+S4*$S$10+T4*$T$10</f>
        <v>57.837837837837817</v>
      </c>
    </row>
    <row r="5" spans="17:22" x14ac:dyDescent="0.25">
      <c r="Q5" s="1" t="s">
        <v>7</v>
      </c>
      <c r="R5" s="1">
        <v>1</v>
      </c>
      <c r="S5" s="1">
        <v>8</v>
      </c>
      <c r="T5" s="1">
        <v>6</v>
      </c>
      <c r="U5" s="1">
        <v>80</v>
      </c>
      <c r="V5" s="1">
        <f t="shared" ref="V5:V6" si="0">R5*$R$10+S5*$S$10+T5*$T$10</f>
        <v>79.999999999999972</v>
      </c>
    </row>
    <row r="6" spans="17:22" x14ac:dyDescent="0.25">
      <c r="Q6" s="1" t="s">
        <v>8</v>
      </c>
      <c r="R6" s="1">
        <v>7</v>
      </c>
      <c r="S6" s="1">
        <v>4</v>
      </c>
      <c r="T6" s="1">
        <v>5</v>
      </c>
      <c r="U6" s="1">
        <v>100</v>
      </c>
      <c r="V6" s="1">
        <f t="shared" si="0"/>
        <v>99.999999999999986</v>
      </c>
    </row>
    <row r="7" spans="17:22" x14ac:dyDescent="0.25">
      <c r="Q7" s="1" t="s">
        <v>9</v>
      </c>
      <c r="R7" s="1">
        <v>60</v>
      </c>
      <c r="S7" s="1">
        <v>70</v>
      </c>
      <c r="T7" s="1">
        <v>120</v>
      </c>
      <c r="U7" s="1">
        <v>2000</v>
      </c>
      <c r="V7" s="1">
        <f>R7*$R$10+S7*$S$10+T7*$T$10</f>
        <v>1307.2972972972968</v>
      </c>
    </row>
    <row r="8" spans="17:22" ht="57.75" customHeight="1" x14ac:dyDescent="0.25">
      <c r="Q8" s="2" t="s">
        <v>10</v>
      </c>
      <c r="R8" s="1"/>
      <c r="S8" s="1"/>
      <c r="T8" s="1"/>
      <c r="U8" s="1"/>
    </row>
    <row r="9" spans="17:22" x14ac:dyDescent="0.25">
      <c r="R9" s="1" t="s">
        <v>11</v>
      </c>
      <c r="S9" s="1" t="s">
        <v>12</v>
      </c>
      <c r="T9" s="1" t="s">
        <v>13</v>
      </c>
      <c r="U9" s="1" t="s">
        <v>14</v>
      </c>
    </row>
    <row r="10" spans="17:22" x14ac:dyDescent="0.25">
      <c r="R10" s="1">
        <v>8.4324324324324333</v>
      </c>
      <c r="S10" s="1">
        <v>7</v>
      </c>
      <c r="T10" s="1">
        <v>2.5945945945945899</v>
      </c>
      <c r="U10" s="1">
        <f>R10+S10+T10</f>
        <v>18.027027027027025</v>
      </c>
    </row>
    <row r="13" spans="17:22" x14ac:dyDescent="0.25">
      <c r="Q13" t="s">
        <v>16</v>
      </c>
    </row>
    <row r="14" spans="17:22" ht="93" customHeight="1" x14ac:dyDescent="0.25">
      <c r="Q14" s="10" t="s">
        <v>39</v>
      </c>
      <c r="R14" s="10"/>
      <c r="S14" s="10"/>
      <c r="T14" s="10"/>
    </row>
  </sheetData>
  <mergeCells count="4">
    <mergeCell ref="Q1:Q3"/>
    <mergeCell ref="R1:T2"/>
    <mergeCell ref="U1:U3"/>
    <mergeCell ref="Q14:T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24" sqref="B24"/>
    </sheetView>
  </sheetViews>
  <sheetFormatPr defaultRowHeight="15" x14ac:dyDescent="0.25"/>
  <cols>
    <col min="1" max="1" width="26.42578125" customWidth="1"/>
  </cols>
  <sheetData>
    <row r="1" spans="1:7" x14ac:dyDescent="0.25">
      <c r="A1" s="1" t="s">
        <v>17</v>
      </c>
      <c r="B1" s="1" t="s">
        <v>0</v>
      </c>
      <c r="C1" s="1" t="s">
        <v>1</v>
      </c>
      <c r="D1" s="1" t="s">
        <v>2</v>
      </c>
      <c r="E1" s="13" t="s">
        <v>26</v>
      </c>
      <c r="F1" s="14"/>
      <c r="G1" s="1"/>
    </row>
    <row r="2" spans="1:7" x14ac:dyDescent="0.25">
      <c r="A2" s="1" t="s">
        <v>18</v>
      </c>
      <c r="B2" s="1">
        <v>8.4324324324324333</v>
      </c>
      <c r="C2" s="1">
        <v>7</v>
      </c>
      <c r="D2" s="1">
        <v>2.5945945945945947</v>
      </c>
      <c r="E2" s="15"/>
      <c r="F2" s="16"/>
      <c r="G2" s="1"/>
    </row>
    <row r="3" spans="1:7" x14ac:dyDescent="0.25">
      <c r="A3" s="1" t="s">
        <v>19</v>
      </c>
      <c r="B3" s="1">
        <v>0</v>
      </c>
      <c r="C3" s="1">
        <v>0</v>
      </c>
      <c r="D3" s="1">
        <v>0</v>
      </c>
      <c r="E3" s="15"/>
      <c r="F3" s="16"/>
      <c r="G3" s="1"/>
    </row>
    <row r="4" spans="1:7" x14ac:dyDescent="0.25">
      <c r="A4" s="1" t="s">
        <v>20</v>
      </c>
      <c r="B4" s="1">
        <v>9</v>
      </c>
      <c r="C4" s="1">
        <v>7</v>
      </c>
      <c r="D4" s="1">
        <v>8</v>
      </c>
      <c r="E4" s="17"/>
      <c r="F4" s="18"/>
      <c r="G4" s="1"/>
    </row>
    <row r="5" spans="1:7" x14ac:dyDescent="0.25">
      <c r="A5" s="1" t="s">
        <v>21</v>
      </c>
      <c r="B5" s="1">
        <v>1</v>
      </c>
      <c r="C5" s="1">
        <v>1</v>
      </c>
      <c r="D5" s="1">
        <v>1</v>
      </c>
      <c r="E5" s="11">
        <f>SUMPRODUCT(B$2:D$2,B5:D5)</f>
        <v>18.027027027027028</v>
      </c>
      <c r="F5" s="12"/>
      <c r="G5" s="1"/>
    </row>
    <row r="6" spans="1:7" x14ac:dyDescent="0.25">
      <c r="A6" s="1"/>
      <c r="B6" s="1"/>
      <c r="C6" s="1"/>
      <c r="D6" s="1"/>
      <c r="E6" s="1" t="s">
        <v>23</v>
      </c>
      <c r="F6" s="1" t="s">
        <v>24</v>
      </c>
      <c r="G6" s="1" t="s">
        <v>25</v>
      </c>
    </row>
    <row r="7" spans="1:7" x14ac:dyDescent="0.25">
      <c r="A7" s="1" t="s">
        <v>22</v>
      </c>
      <c r="B7" s="1"/>
      <c r="C7" s="1"/>
      <c r="D7" s="1"/>
      <c r="E7" s="1"/>
      <c r="F7" s="1"/>
      <c r="G7" s="1"/>
    </row>
    <row r="8" spans="1:7" x14ac:dyDescent="0.25">
      <c r="A8" s="1" t="s">
        <v>6</v>
      </c>
      <c r="B8" s="1">
        <v>2</v>
      </c>
      <c r="C8" s="1">
        <v>4</v>
      </c>
      <c r="D8" s="1">
        <v>5</v>
      </c>
      <c r="E8" s="1">
        <f t="shared" ref="E8:E10" si="0">SUMPRODUCT(B$2:D$2,B8:D8)</f>
        <v>57.837837837837846</v>
      </c>
      <c r="F8" s="1" t="s">
        <v>27</v>
      </c>
      <c r="G8" s="1">
        <v>70</v>
      </c>
    </row>
    <row r="9" spans="1:7" x14ac:dyDescent="0.25">
      <c r="A9" s="1" t="s">
        <v>7</v>
      </c>
      <c r="B9" s="1">
        <v>1</v>
      </c>
      <c r="C9" s="1">
        <v>8</v>
      </c>
      <c r="D9" s="1">
        <v>6</v>
      </c>
      <c r="E9" s="1">
        <f t="shared" si="0"/>
        <v>80</v>
      </c>
      <c r="F9" s="1" t="s">
        <v>27</v>
      </c>
      <c r="G9" s="1">
        <v>80</v>
      </c>
    </row>
    <row r="10" spans="1:7" x14ac:dyDescent="0.25">
      <c r="A10" s="1" t="s">
        <v>8</v>
      </c>
      <c r="B10" s="1">
        <v>7</v>
      </c>
      <c r="C10" s="1">
        <v>4</v>
      </c>
      <c r="D10" s="1">
        <v>5</v>
      </c>
      <c r="E10" s="1">
        <f t="shared" si="0"/>
        <v>100</v>
      </c>
      <c r="F10" s="1" t="s">
        <v>27</v>
      </c>
      <c r="G10" s="1">
        <v>100</v>
      </c>
    </row>
    <row r="11" spans="1:7" x14ac:dyDescent="0.25">
      <c r="A11" s="1" t="s">
        <v>9</v>
      </c>
      <c r="B11" s="1">
        <v>60</v>
      </c>
      <c r="C11" s="1">
        <v>70</v>
      </c>
      <c r="D11" s="1">
        <v>120</v>
      </c>
      <c r="E11" s="1">
        <f>SUMPRODUCT(B$2:D$2,B11:D11)</f>
        <v>1307.2972972972975</v>
      </c>
      <c r="F11" s="1" t="s">
        <v>27</v>
      </c>
      <c r="G11" s="1">
        <v>2000</v>
      </c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5" spans="1:7" x14ac:dyDescent="0.25">
      <c r="A15" t="s">
        <v>16</v>
      </c>
    </row>
    <row r="16" spans="1:7" x14ac:dyDescent="0.25">
      <c r="A16" s="19" t="s">
        <v>38</v>
      </c>
      <c r="B16" s="19"/>
      <c r="C16" s="19"/>
      <c r="D16" s="19"/>
      <c r="E16" s="19"/>
      <c r="F16" s="19"/>
    </row>
    <row r="17" spans="1:6" x14ac:dyDescent="0.25">
      <c r="A17" s="19"/>
      <c r="B17" s="19"/>
      <c r="C17" s="19"/>
      <c r="D17" s="19"/>
      <c r="E17" s="19"/>
      <c r="F17" s="19"/>
    </row>
    <row r="18" spans="1:6" x14ac:dyDescent="0.25">
      <c r="A18" s="19"/>
      <c r="B18" s="19"/>
      <c r="C18" s="19"/>
      <c r="D18" s="19"/>
      <c r="E18" s="19"/>
      <c r="F18" s="19"/>
    </row>
    <row r="19" spans="1:6" x14ac:dyDescent="0.25">
      <c r="A19" s="19"/>
      <c r="B19" s="19"/>
      <c r="C19" s="19"/>
      <c r="D19" s="19"/>
      <c r="E19" s="19"/>
      <c r="F19" s="19"/>
    </row>
    <row r="20" spans="1:6" x14ac:dyDescent="0.25">
      <c r="A20" s="19"/>
      <c r="B20" s="19"/>
      <c r="C20" s="19"/>
      <c r="D20" s="19"/>
      <c r="E20" s="19"/>
      <c r="F20" s="19"/>
    </row>
  </sheetData>
  <mergeCells count="3">
    <mergeCell ref="E5:F5"/>
    <mergeCell ref="E1:F4"/>
    <mergeCell ref="A16:F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4" workbookViewId="0">
      <selection activeCell="I33" sqref="I33"/>
    </sheetView>
  </sheetViews>
  <sheetFormatPr defaultRowHeight="15" x14ac:dyDescent="0.25"/>
  <cols>
    <col min="1" max="1" width="16.85546875" customWidth="1"/>
    <col min="9" max="9" width="19.7109375" customWidth="1"/>
  </cols>
  <sheetData>
    <row r="1" spans="1:11" x14ac:dyDescent="0.25">
      <c r="A1" s="1" t="s">
        <v>17</v>
      </c>
      <c r="B1" s="1" t="s">
        <v>0</v>
      </c>
      <c r="C1" s="1" t="s">
        <v>1</v>
      </c>
      <c r="D1" s="1" t="s">
        <v>2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/>
      <c r="K1" s="1"/>
    </row>
    <row r="2" spans="1:11" x14ac:dyDescent="0.25">
      <c r="A2" s="1" t="s">
        <v>18</v>
      </c>
      <c r="B2" s="1">
        <v>9</v>
      </c>
      <c r="C2" s="1">
        <v>7</v>
      </c>
      <c r="D2" s="1">
        <v>8</v>
      </c>
      <c r="E2" s="1">
        <v>15.999999999999996</v>
      </c>
      <c r="F2" s="1">
        <v>32.999999999999993</v>
      </c>
      <c r="G2" s="1">
        <v>30.999999999999993</v>
      </c>
      <c r="H2" s="1">
        <v>0</v>
      </c>
      <c r="I2" s="1">
        <f>SUM(E2:H2)</f>
        <v>79.999999999999972</v>
      </c>
      <c r="J2" s="1"/>
      <c r="K2" s="1"/>
    </row>
    <row r="3" spans="1:11" x14ac:dyDescent="0.25">
      <c r="A3" s="1" t="s">
        <v>19</v>
      </c>
      <c r="B3" s="1">
        <v>0</v>
      </c>
      <c r="C3" s="1">
        <v>0</v>
      </c>
      <c r="D3" s="1">
        <v>0</v>
      </c>
      <c r="E3" s="1"/>
      <c r="F3" s="1"/>
      <c r="G3" s="1"/>
      <c r="H3" s="1"/>
      <c r="I3" s="1"/>
      <c r="J3" s="1"/>
      <c r="K3" s="1"/>
    </row>
    <row r="4" spans="1:11" x14ac:dyDescent="0.25">
      <c r="A4" s="1" t="s">
        <v>20</v>
      </c>
      <c r="B4" s="1">
        <v>9</v>
      </c>
      <c r="C4" s="1">
        <v>7</v>
      </c>
      <c r="D4" s="1">
        <v>8</v>
      </c>
      <c r="E4" s="1"/>
      <c r="F4" s="1"/>
      <c r="G4" s="1"/>
      <c r="H4" s="1"/>
      <c r="I4" s="1" t="s">
        <v>26</v>
      </c>
      <c r="J4" s="1"/>
      <c r="K4" s="1"/>
    </row>
    <row r="5" spans="1:11" x14ac:dyDescent="0.25">
      <c r="A5" s="1" t="s">
        <v>21</v>
      </c>
      <c r="B5" s="1">
        <v>1</v>
      </c>
      <c r="C5" s="1">
        <v>1</v>
      </c>
      <c r="D5" s="1">
        <v>1</v>
      </c>
      <c r="E5" s="1"/>
      <c r="F5" s="1"/>
      <c r="G5" s="1"/>
      <c r="H5" s="1"/>
      <c r="I5" s="1"/>
      <c r="J5" s="1"/>
      <c r="K5" s="1"/>
    </row>
    <row r="6" spans="1:1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 t="s">
        <v>22</v>
      </c>
      <c r="B7" s="1"/>
      <c r="C7" s="1"/>
      <c r="D7" s="1"/>
      <c r="E7" s="1"/>
      <c r="F7" s="1"/>
      <c r="G7" s="1"/>
      <c r="H7" s="1"/>
      <c r="I7" s="1" t="s">
        <v>23</v>
      </c>
      <c r="J7" s="1" t="s">
        <v>24</v>
      </c>
      <c r="K7" s="1" t="s">
        <v>34</v>
      </c>
    </row>
    <row r="8" spans="1:11" x14ac:dyDescent="0.25">
      <c r="A8" s="1" t="s">
        <v>6</v>
      </c>
      <c r="B8" s="1">
        <v>2</v>
      </c>
      <c r="C8" s="1">
        <v>4</v>
      </c>
      <c r="D8" s="1">
        <v>5</v>
      </c>
      <c r="E8" s="1">
        <v>-1</v>
      </c>
      <c r="F8" s="1"/>
      <c r="G8" s="1"/>
      <c r="H8" s="1"/>
      <c r="I8" s="1">
        <f>SUMPRODUCT(B$2:H$2,B8:H8)</f>
        <v>70</v>
      </c>
      <c r="J8" s="1" t="s">
        <v>27</v>
      </c>
      <c r="K8" s="1">
        <v>70</v>
      </c>
    </row>
    <row r="9" spans="1:11" x14ac:dyDescent="0.25">
      <c r="A9" s="1" t="s">
        <v>7</v>
      </c>
      <c r="B9" s="1">
        <v>1</v>
      </c>
      <c r="C9" s="1">
        <v>8</v>
      </c>
      <c r="D9" s="1">
        <v>6</v>
      </c>
      <c r="E9" s="1"/>
      <c r="F9" s="1">
        <v>-1</v>
      </c>
      <c r="G9" s="1"/>
      <c r="H9" s="1"/>
      <c r="I9" s="1">
        <f t="shared" ref="I9:I10" si="0">SUMPRODUCT(B$2:H$2,B9:H9)</f>
        <v>80</v>
      </c>
      <c r="J9" s="1" t="s">
        <v>27</v>
      </c>
      <c r="K9" s="1">
        <v>80</v>
      </c>
    </row>
    <row r="10" spans="1:11" x14ac:dyDescent="0.25">
      <c r="A10" s="1" t="s">
        <v>33</v>
      </c>
      <c r="B10" s="1">
        <v>7</v>
      </c>
      <c r="C10" s="1">
        <v>4</v>
      </c>
      <c r="D10" s="1">
        <v>5</v>
      </c>
      <c r="E10" s="1"/>
      <c r="F10" s="1"/>
      <c r="G10" s="1">
        <v>-1</v>
      </c>
      <c r="H10" s="1"/>
      <c r="I10" s="1">
        <f t="shared" si="0"/>
        <v>100</v>
      </c>
      <c r="J10" s="1" t="s">
        <v>27</v>
      </c>
      <c r="K10" s="1">
        <v>100</v>
      </c>
    </row>
    <row r="11" spans="1:11" x14ac:dyDescent="0.25">
      <c r="A11" s="1" t="s">
        <v>9</v>
      </c>
      <c r="B11" s="1">
        <v>60</v>
      </c>
      <c r="C11" s="1">
        <v>70</v>
      </c>
      <c r="D11" s="1">
        <v>120</v>
      </c>
      <c r="E11" s="1"/>
      <c r="F11" s="1"/>
      <c r="G11" s="1"/>
      <c r="H11" s="1">
        <v>-1</v>
      </c>
      <c r="I11" s="1">
        <f>SUMPRODUCT(B$2:H$2,B11:H11)</f>
        <v>1990</v>
      </c>
      <c r="J11" s="1" t="s">
        <v>27</v>
      </c>
      <c r="K11" s="1">
        <v>2000</v>
      </c>
    </row>
    <row r="12" spans="1:1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3" spans="1:11" x14ac:dyDescent="0.25">
      <c r="A23" t="s">
        <v>35</v>
      </c>
    </row>
    <row r="24" spans="1:11" x14ac:dyDescent="0.25">
      <c r="A24" s="20" t="s">
        <v>40</v>
      </c>
      <c r="B24" s="20"/>
      <c r="C24" s="20"/>
      <c r="D24" s="20"/>
      <c r="E24" s="20"/>
      <c r="F24" s="20"/>
      <c r="G24" s="20"/>
    </row>
    <row r="25" spans="1:11" x14ac:dyDescent="0.25">
      <c r="A25" s="20"/>
      <c r="B25" s="20"/>
      <c r="C25" s="20"/>
      <c r="D25" s="20"/>
      <c r="E25" s="20"/>
      <c r="F25" s="20"/>
      <c r="G25" s="20"/>
    </row>
    <row r="26" spans="1:11" x14ac:dyDescent="0.25">
      <c r="A26" s="20"/>
      <c r="B26" s="20"/>
      <c r="C26" s="20"/>
      <c r="D26" s="20"/>
      <c r="E26" s="20"/>
      <c r="F26" s="20"/>
      <c r="G26" s="20"/>
    </row>
    <row r="27" spans="1:11" x14ac:dyDescent="0.25">
      <c r="A27" s="20"/>
      <c r="B27" s="20"/>
      <c r="C27" s="20"/>
      <c r="D27" s="20"/>
      <c r="E27" s="20"/>
      <c r="F27" s="20"/>
      <c r="G27" s="20"/>
    </row>
    <row r="28" spans="1:11" x14ac:dyDescent="0.25">
      <c r="A28" s="20"/>
      <c r="B28" s="20"/>
      <c r="C28" s="20"/>
      <c r="D28" s="20"/>
      <c r="E28" s="20"/>
      <c r="F28" s="20"/>
      <c r="G28" s="20"/>
    </row>
    <row r="29" spans="1:11" x14ac:dyDescent="0.25">
      <c r="A29" s="20"/>
      <c r="B29" s="20"/>
      <c r="C29" s="20"/>
      <c r="D29" s="20"/>
      <c r="E29" s="20"/>
      <c r="F29" s="20"/>
      <c r="G29" s="20"/>
    </row>
  </sheetData>
  <mergeCells count="1">
    <mergeCell ref="A24:G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:AF16"/>
  <sheetViews>
    <sheetView tabSelected="1" topLeftCell="R13" workbookViewId="0">
      <selection activeCell="W10" sqref="W10"/>
    </sheetView>
  </sheetViews>
  <sheetFormatPr defaultRowHeight="15" x14ac:dyDescent="0.25"/>
  <cols>
    <col min="17" max="17" width="15.5703125" customWidth="1"/>
    <col min="18" max="18" width="15" customWidth="1"/>
    <col min="19" max="19" width="12.28515625" customWidth="1"/>
    <col min="20" max="22" width="13.140625" customWidth="1"/>
    <col min="23" max="23" width="19.140625" customWidth="1"/>
    <col min="24" max="24" width="11.42578125" customWidth="1"/>
    <col min="29" max="29" width="11.5703125" customWidth="1"/>
    <col min="30" max="30" width="17.5703125" customWidth="1"/>
  </cols>
  <sheetData>
    <row r="1" spans="17:32" ht="21" customHeight="1" x14ac:dyDescent="0.25">
      <c r="Q1" s="8" t="s">
        <v>3</v>
      </c>
      <c r="R1" s="24" t="s">
        <v>37</v>
      </c>
      <c r="S1" s="25"/>
      <c r="T1" s="25"/>
      <c r="U1" s="25"/>
      <c r="V1" s="26"/>
      <c r="W1" s="8" t="s">
        <v>5</v>
      </c>
      <c r="AC1" s="22" t="s">
        <v>41</v>
      </c>
      <c r="AD1" s="22"/>
    </row>
    <row r="2" spans="17:32" ht="96.75" customHeight="1" x14ac:dyDescent="0.25">
      <c r="Q2" s="8"/>
      <c r="R2" s="27"/>
      <c r="S2" s="28"/>
      <c r="T2" s="28"/>
      <c r="U2" s="28"/>
      <c r="V2" s="29"/>
      <c r="W2" s="8"/>
      <c r="AC2" s="9" t="s">
        <v>47</v>
      </c>
      <c r="AD2" s="9"/>
    </row>
    <row r="3" spans="17:32" ht="42" customHeight="1" x14ac:dyDescent="0.25">
      <c r="Q3" s="8"/>
      <c r="R3" s="5" t="s">
        <v>44</v>
      </c>
      <c r="S3" s="5" t="s">
        <v>45</v>
      </c>
      <c r="T3" s="5" t="s">
        <v>46</v>
      </c>
      <c r="U3" s="5" t="s">
        <v>42</v>
      </c>
      <c r="V3" s="5" t="s">
        <v>54</v>
      </c>
      <c r="W3" s="8"/>
      <c r="X3" s="3" t="s">
        <v>15</v>
      </c>
      <c r="AC3" s="23" t="s">
        <v>43</v>
      </c>
      <c r="AD3" s="23"/>
    </row>
    <row r="4" spans="17:32" ht="30" x14ac:dyDescent="0.25">
      <c r="Q4" s="1" t="s">
        <v>6</v>
      </c>
      <c r="R4" s="1">
        <v>5</v>
      </c>
      <c r="S4" s="1">
        <v>4</v>
      </c>
      <c r="T4" s="1">
        <v>10</v>
      </c>
      <c r="U4" s="1">
        <v>8</v>
      </c>
      <c r="V4" s="1">
        <v>11</v>
      </c>
      <c r="W4" s="1">
        <v>70</v>
      </c>
      <c r="X4" s="1">
        <f>R4*$R$10+S4*$S$10+T4*$T$10+U4*$U$10+V4*$V$10</f>
        <v>70</v>
      </c>
      <c r="AC4" s="1" t="s">
        <v>0</v>
      </c>
      <c r="AD4" s="2" t="s">
        <v>48</v>
      </c>
    </row>
    <row r="5" spans="17:32" ht="60" x14ac:dyDescent="0.25">
      <c r="Q5" s="1" t="s">
        <v>7</v>
      </c>
      <c r="R5" s="1">
        <v>6</v>
      </c>
      <c r="S5" s="1">
        <v>12</v>
      </c>
      <c r="T5" s="1">
        <v>9</v>
      </c>
      <c r="U5" s="1">
        <v>7</v>
      </c>
      <c r="V5" s="1">
        <v>6</v>
      </c>
      <c r="W5" s="1">
        <v>90</v>
      </c>
      <c r="X5" s="1">
        <f>R5*$R$10+S5*$S$10+T5*$T$10+U5*$U$10+V5*$V$10</f>
        <v>90</v>
      </c>
      <c r="AC5" s="1" t="s">
        <v>1</v>
      </c>
      <c r="AD5" s="2" t="s">
        <v>51</v>
      </c>
    </row>
    <row r="6" spans="17:32" ht="60" x14ac:dyDescent="0.25">
      <c r="Q6" s="1" t="s">
        <v>8</v>
      </c>
      <c r="R6" s="1">
        <v>3</v>
      </c>
      <c r="S6" s="1">
        <v>4</v>
      </c>
      <c r="T6" s="1">
        <v>5</v>
      </c>
      <c r="U6" s="1">
        <v>9</v>
      </c>
      <c r="V6" s="1">
        <v>5</v>
      </c>
      <c r="W6" s="1">
        <v>100</v>
      </c>
      <c r="X6" s="1">
        <f>R6*$R$10+S6*$S$10+T6*$T$10+U6*$U$10+V6*$V$10</f>
        <v>49.235294117647058</v>
      </c>
      <c r="AC6" s="1" t="s">
        <v>2</v>
      </c>
      <c r="AD6" s="2" t="s">
        <v>50</v>
      </c>
    </row>
    <row r="7" spans="17:32" ht="75" x14ac:dyDescent="0.25">
      <c r="Q7" s="1" t="s">
        <v>9</v>
      </c>
      <c r="R7" s="1">
        <v>105</v>
      </c>
      <c r="S7" s="1">
        <v>115</v>
      </c>
      <c r="T7" s="1">
        <v>120</v>
      </c>
      <c r="U7" s="1">
        <v>130</v>
      </c>
      <c r="V7" s="1">
        <v>200</v>
      </c>
      <c r="W7" s="1">
        <v>1700</v>
      </c>
      <c r="X7" s="1">
        <f>R7*$R$10+S7*$S$10+T7*$T$10+U7*$U$10+V7*$V$10</f>
        <v>1462.7205882352941</v>
      </c>
      <c r="AC7" s="1" t="s">
        <v>42</v>
      </c>
      <c r="AD7" s="2" t="s">
        <v>49</v>
      </c>
    </row>
    <row r="8" spans="17:32" ht="57.75" customHeight="1" x14ac:dyDescent="0.25">
      <c r="Q8" s="2" t="s">
        <v>10</v>
      </c>
      <c r="R8" s="1"/>
      <c r="S8" s="1"/>
      <c r="T8" s="1"/>
      <c r="U8" s="1"/>
      <c r="V8" s="1"/>
      <c r="W8" s="1"/>
      <c r="AC8" s="6" t="s">
        <v>52</v>
      </c>
      <c r="AD8" s="7" t="s">
        <v>53</v>
      </c>
    </row>
    <row r="9" spans="17:32" x14ac:dyDescent="0.25">
      <c r="R9" s="1" t="s">
        <v>11</v>
      </c>
      <c r="S9" s="1" t="s">
        <v>12</v>
      </c>
      <c r="T9" s="1" t="s">
        <v>13</v>
      </c>
      <c r="U9" s="1" t="s">
        <v>36</v>
      </c>
      <c r="V9" s="1" t="s">
        <v>55</v>
      </c>
      <c r="W9" s="1" t="s">
        <v>14</v>
      </c>
    </row>
    <row r="10" spans="17:32" x14ac:dyDescent="0.25">
      <c r="R10" s="1">
        <v>11</v>
      </c>
      <c r="S10" s="1">
        <v>1.2794117647058827</v>
      </c>
      <c r="T10" s="1">
        <v>0</v>
      </c>
      <c r="U10" s="1">
        <v>1.2352941176470587</v>
      </c>
      <c r="V10" s="1">
        <v>0</v>
      </c>
      <c r="W10" s="1">
        <f>R10+S10+T10+U10+V10</f>
        <v>13.51470588235294</v>
      </c>
    </row>
    <row r="13" spans="17:32" x14ac:dyDescent="0.25">
      <c r="Q13" t="s">
        <v>16</v>
      </c>
    </row>
    <row r="14" spans="17:32" ht="93" customHeight="1" x14ac:dyDescent="0.25">
      <c r="Q14" s="21" t="s">
        <v>56</v>
      </c>
      <c r="R14" s="21"/>
      <c r="S14" s="21"/>
      <c r="T14" s="21"/>
      <c r="U14" s="4"/>
      <c r="V14" s="4"/>
    </row>
    <row r="16" spans="17:32" x14ac:dyDescent="0.25">
      <c r="AF16">
        <v>2</v>
      </c>
    </row>
  </sheetData>
  <mergeCells count="7">
    <mergeCell ref="Q1:Q3"/>
    <mergeCell ref="W1:W3"/>
    <mergeCell ref="Q14:T14"/>
    <mergeCell ref="AC1:AD1"/>
    <mergeCell ref="AC2:AD2"/>
    <mergeCell ref="AC3:AD3"/>
    <mergeCell ref="R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2024-01-25T13:16:41Z</dcterms:modified>
</cp:coreProperties>
</file>