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<sst xmlns="http://schemas.openxmlformats.org/spreadsheetml/2006/main" count="117" uniqueCount="54">
  <si>
    <t>Soal:</t>
  </si>
  <si>
    <t>Kriteria</t>
  </si>
  <si>
    <t>Apartemen 1</t>
  </si>
  <si>
    <t>Apartemen 2</t>
  </si>
  <si>
    <t>Apartemen 3</t>
  </si>
  <si>
    <t>Bobot</t>
  </si>
  <si>
    <t>Fasilitas Pendukung</t>
  </si>
  <si>
    <t>K1</t>
  </si>
  <si>
    <t>K2</t>
  </si>
  <si>
    <t>Harga Bangunan</t>
  </si>
  <si>
    <t>K3</t>
  </si>
  <si>
    <t>K4</t>
  </si>
  <si>
    <t>Tahun Konstruksi</t>
  </si>
  <si>
    <t>K5</t>
  </si>
  <si>
    <t>Jarak Tempat Kerja</t>
  </si>
  <si>
    <t>7 km</t>
  </si>
  <si>
    <t>2 km</t>
  </si>
  <si>
    <t>4 km</t>
  </si>
  <si>
    <t>Sistem Keamanan</t>
  </si>
  <si>
    <t>Alternatif Kriteria</t>
  </si>
  <si>
    <t>Normalisai</t>
  </si>
  <si>
    <t>Alternatif</t>
  </si>
  <si>
    <t>A1</t>
  </si>
  <si>
    <t>A2</t>
  </si>
  <si>
    <t>A3</t>
  </si>
  <si>
    <t>V = NORMALISASI x  WEIGHT</t>
  </si>
  <si>
    <t>V</t>
  </si>
  <si>
    <t>Matriks Concordance</t>
  </si>
  <si>
    <t>Concordance Index</t>
  </si>
  <si>
    <t>Threshold C</t>
  </si>
  <si>
    <t>C</t>
  </si>
  <si>
    <t>Pasangan</t>
  </si>
  <si>
    <t>Index Crit</t>
  </si>
  <si>
    <t>MATRIKS DOMINAN CONCORDANCE (f)</t>
  </si>
  <si>
    <t>A12</t>
  </si>
  <si>
    <t>2,4,5</t>
  </si>
  <si>
    <t>F</t>
  </si>
  <si>
    <t>A13</t>
  </si>
  <si>
    <t>A21</t>
  </si>
  <si>
    <t>1,3,4,5</t>
  </si>
  <si>
    <t>A23</t>
  </si>
  <si>
    <t>1,3,4</t>
  </si>
  <si>
    <t>A31</t>
  </si>
  <si>
    <t>1,4,5</t>
  </si>
  <si>
    <t>A32</t>
  </si>
  <si>
    <t>Matriks Discordance</t>
  </si>
  <si>
    <t>Discordance Index</t>
  </si>
  <si>
    <t>Threshold D</t>
  </si>
  <si>
    <t>D</t>
  </si>
  <si>
    <t>MATRIKS DOMINAN DISCORDANCE (g)</t>
  </si>
  <si>
    <t>G</t>
  </si>
  <si>
    <t>MATRIKS AGREGASI</t>
  </si>
  <si>
    <t xml:space="preserve">KESIMPULAN:                                      Dalam hal ini, A2 dan A3 berkedudukan sama maka Apartemen 2 dan 3 dapat dipilih.
</t>
  </si>
  <si>
    <t>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</si>
</sst>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rgb="FF000000"/>
      <name val="Calibri"/>
      <charset val="1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b/>
      <sz val="18"/>
      <color rgb="FF000000"/>
      <name val="Calibri"/>
      <charset val="1"/>
    </font>
    <font>
      <b/>
      <sz val="20"/>
      <color rgb="FF000000"/>
      <name val="Calibri"/>
      <charset val="1"/>
    </font>
    <font>
      <b/>
      <sz val="11"/>
      <color rgb="FFC00000"/>
      <name val="Calibri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BCD7EE"/>
        <bgColor rgb="FF000000"/>
      </patternFill>
    </fill>
    <fill>
      <patternFill patternType="solid">
        <fgColor rgb="FFFFE697"/>
        <bgColor rgb="FF000000"/>
      </patternFill>
    </fill>
    <fill>
      <patternFill patternType="solid">
        <fgColor rgb="FFDEEBF6"/>
        <bgColor rgb="FFFFFFFF"/>
      </patternFill>
    </fill>
    <fill>
      <patternFill patternType="solid">
        <fgColor rgb="FFFBE5D5"/>
        <bgColor rgb="FFFFFFFF"/>
      </patternFill>
    </fill>
    <fill>
      <patternFill patternType="solid">
        <fgColor rgb="FFFFDA6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E697"/>
        <bgColor rgb="FFFFFFFF"/>
      </patternFill>
    </fill>
    <fill>
      <patternFill patternType="solid">
        <fgColor rgb="FFAAD18D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20" borderId="23" applyNumberFormat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0" fillId="33" borderId="2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2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4" fillId="27" borderId="2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7" borderId="21" applyNumberFormat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7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/>
    </xf>
    <xf numFmtId="0" fontId="0" fillId="4" borderId="9" xfId="0" applyNumberFormat="1" applyFont="1" applyFill="1" applyBorder="1" applyAlignment="1">
      <alignment horizontal="center"/>
    </xf>
    <xf numFmtId="0" fontId="0" fillId="4" borderId="10" xfId="0" applyNumberFormat="1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2" fillId="5" borderId="3" xfId="0" applyNumberFormat="1" applyFont="1" applyFill="1" applyBorder="1" applyAlignment="1">
      <alignment horizontal="center" vertical="center"/>
    </xf>
    <xf numFmtId="0" fontId="2" fillId="5" borderId="4" xfId="0" applyNumberFormat="1" applyFont="1" applyFill="1" applyBorder="1" applyAlignment="1">
      <alignment horizontal="center" vertical="center"/>
    </xf>
    <xf numFmtId="0" fontId="2" fillId="6" borderId="7" xfId="0" applyNumberFormat="1" applyFont="1" applyFill="1" applyBorder="1" applyAlignment="1">
      <alignment horizontal="center" vertical="center" wrapText="1"/>
    </xf>
    <xf numFmtId="0" fontId="2" fillId="7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/>
    </xf>
    <xf numFmtId="0" fontId="0" fillId="0" borderId="4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right"/>
    </xf>
    <xf numFmtId="0" fontId="2" fillId="0" borderId="2" xfId="0" applyNumberFormat="1" applyFont="1" applyBorder="1" applyAlignment="1">
      <alignment horizontal="right"/>
    </xf>
    <xf numFmtId="0" fontId="2" fillId="0" borderId="5" xfId="0" applyNumberFormat="1" applyFont="1" applyBorder="1" applyAlignment="1">
      <alignment horizontal="left"/>
    </xf>
    <xf numFmtId="0" fontId="2" fillId="0" borderId="6" xfId="0" applyNumberFormat="1" applyFont="1" applyBorder="1" applyAlignment="1">
      <alignment horizontal="left"/>
    </xf>
    <xf numFmtId="0" fontId="2" fillId="4" borderId="4" xfId="0" applyNumberFormat="1" applyFont="1" applyFill="1" applyBorder="1" applyAlignment="1">
      <alignment horizontal="center" vertical="center"/>
    </xf>
    <xf numFmtId="0" fontId="2" fillId="7" borderId="8" xfId="0" applyNumberFormat="1" applyFont="1" applyFill="1" applyBorder="1" applyAlignment="1">
      <alignment horizontal="center" vertical="center"/>
    </xf>
    <xf numFmtId="0" fontId="2" fillId="7" borderId="11" xfId="0" applyNumberFormat="1" applyFont="1" applyFill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vertical="center" wrapText="1"/>
    </xf>
    <xf numFmtId="0" fontId="0" fillId="0" borderId="0" xfId="0" applyNumberFormat="1" applyFont="1" applyBorder="1" applyAlignment="1">
      <alignment vertical="center" wrapText="1"/>
    </xf>
    <xf numFmtId="0" fontId="2" fillId="8" borderId="4" xfId="0" applyNumberFormat="1" applyFont="1" applyFill="1" applyBorder="1" applyAlignment="1">
      <alignment horizontal="center"/>
    </xf>
    <xf numFmtId="0" fontId="2" fillId="7" borderId="8" xfId="0" applyNumberFormat="1" applyFont="1" applyFill="1" applyBorder="1" applyAlignment="1">
      <alignment horizontal="center"/>
    </xf>
    <xf numFmtId="0" fontId="2" fillId="7" borderId="9" xfId="0" applyNumberFormat="1" applyFont="1" applyFill="1" applyBorder="1" applyAlignment="1">
      <alignment horizontal="center"/>
    </xf>
    <xf numFmtId="0" fontId="2" fillId="7" borderId="10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0" fontId="2" fillId="8" borderId="4" xfId="0" applyNumberFormat="1" applyFont="1" applyFill="1" applyBorder="1" applyAlignment="1">
      <alignment horizontal="center" vertical="center"/>
    </xf>
    <xf numFmtId="0" fontId="2" fillId="7" borderId="8" xfId="0" applyNumberFormat="1" applyFont="1" applyFill="1" applyBorder="1" applyAlignment="1">
      <alignment horizontal="center" vertical="center" wrapText="1"/>
    </xf>
    <xf numFmtId="0" fontId="2" fillId="7" borderId="11" xfId="0" applyNumberFormat="1" applyFont="1" applyFill="1" applyBorder="1" applyAlignment="1">
      <alignment horizontal="center" vertical="center" wrapText="1"/>
    </xf>
    <xf numFmtId="0" fontId="2" fillId="7" borderId="9" xfId="0" applyNumberFormat="1" applyFont="1" applyFill="1" applyBorder="1" applyAlignment="1">
      <alignment horizontal="center" vertical="center"/>
    </xf>
    <xf numFmtId="0" fontId="2" fillId="7" borderId="10" xfId="0" applyNumberFormat="1" applyFont="1" applyFill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0" fontId="2" fillId="8" borderId="7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0" fillId="0" borderId="0" xfId="0" applyNumberFormat="1" applyFont="1" applyBorder="1" applyAlignment="1"/>
    <xf numFmtId="0" fontId="2" fillId="6" borderId="4" xfId="0" applyNumberFormat="1" applyFont="1" applyFill="1" applyBorder="1" applyAlignment="1">
      <alignment horizontal="center" vertical="center" wrapText="1"/>
    </xf>
    <xf numFmtId="0" fontId="2" fillId="6" borderId="4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horizontal="center" vertical="center"/>
    </xf>
    <xf numFmtId="0" fontId="2" fillId="4" borderId="9" xfId="0" applyNumberFormat="1" applyFont="1" applyFill="1" applyBorder="1" applyAlignment="1">
      <alignment horizontal="center" vertical="center"/>
    </xf>
    <xf numFmtId="0" fontId="2" fillId="4" borderId="10" xfId="0" applyNumberFormat="1" applyFont="1" applyFill="1" applyBorder="1" applyAlignment="1">
      <alignment horizontal="center" vertical="center"/>
    </xf>
    <xf numFmtId="0" fontId="2" fillId="0" borderId="13" xfId="0" applyNumberFormat="1" applyFont="1" applyBorder="1" applyAlignment="1">
      <alignment horizontal="left" wrapText="1"/>
    </xf>
    <xf numFmtId="0" fontId="5" fillId="0" borderId="14" xfId="0" applyNumberFormat="1" applyFont="1" applyBorder="1" applyAlignment="1">
      <alignment horizontal="left"/>
    </xf>
    <xf numFmtId="0" fontId="5" fillId="0" borderId="15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left"/>
    </xf>
    <xf numFmtId="0" fontId="2" fillId="9" borderId="4" xfId="0" applyNumberFormat="1" applyFont="1" applyFill="1" applyBorder="1" applyAlignment="1">
      <alignment horizontal="center" vertical="center"/>
    </xf>
    <xf numFmtId="0" fontId="2" fillId="10" borderId="4" xfId="0" applyNumberFormat="1" applyFont="1" applyFill="1" applyBorder="1" applyAlignment="1">
      <alignment horizontal="center" vertical="center"/>
    </xf>
    <xf numFmtId="0" fontId="5" fillId="0" borderId="16" xfId="0" applyNumberFormat="1" applyFont="1" applyBorder="1" applyAlignment="1">
      <alignment horizontal="left"/>
    </xf>
    <xf numFmtId="0" fontId="5" fillId="0" borderId="17" xfId="0" applyNumberFormat="1" applyFont="1" applyBorder="1" applyAlignment="1">
      <alignment horizontal="left"/>
    </xf>
    <xf numFmtId="0" fontId="5" fillId="0" borderId="18" xfId="0" applyNumberFormat="1" applyFont="1" applyBorder="1" applyAlignment="1">
      <alignment horizontal="left"/>
    </xf>
    <xf numFmtId="0" fontId="5" fillId="0" borderId="19" xfId="0" applyNumberFormat="1" applyFont="1" applyBorder="1" applyAlignment="1">
      <alignment horizontal="left"/>
    </xf>
    <xf numFmtId="0" fontId="5" fillId="0" borderId="20" xfId="0" applyNumberFormat="1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6"/>
  <sheetViews>
    <sheetView tabSelected="1" topLeftCell="A40" workbookViewId="0">
      <selection activeCell="I18" sqref="I18"/>
    </sheetView>
  </sheetViews>
  <sheetFormatPr defaultColWidth="9" defaultRowHeight="15"/>
  <cols>
    <col min="2" max="2" width="8.28571428571429" customWidth="1"/>
    <col min="4" max="4" width="6.28571428571429" customWidth="1"/>
    <col min="6" max="6" width="5.57142857142857" customWidth="1"/>
    <col min="8" max="8" width="5.28571428571429" customWidth="1"/>
    <col min="11" max="11" width="10" customWidth="1"/>
  </cols>
  <sheetData>
    <row r="1" ht="18.75" spans="1:8">
      <c r="A1" s="1" t="s">
        <v>0</v>
      </c>
      <c r="B1" s="1"/>
      <c r="C1" s="1"/>
      <c r="D1" s="1"/>
      <c r="E1" s="1"/>
      <c r="F1" s="1"/>
      <c r="G1" s="1"/>
      <c r="H1" s="1"/>
    </row>
    <row r="2" spans="1:11">
      <c r="A2" s="2" t="s">
        <v>1</v>
      </c>
      <c r="B2" s="3"/>
      <c r="C2" s="4" t="s">
        <v>2</v>
      </c>
      <c r="D2" s="5"/>
      <c r="E2" s="5" t="s">
        <v>3</v>
      </c>
      <c r="F2" s="5"/>
      <c r="G2" s="5" t="s">
        <v>4</v>
      </c>
      <c r="H2" s="5"/>
      <c r="J2" s="27" t="s">
        <v>5</v>
      </c>
      <c r="K2" s="27"/>
    </row>
    <row r="3" spans="1:11">
      <c r="A3" s="6"/>
      <c r="B3" s="7"/>
      <c r="C3" s="4"/>
      <c r="D3" s="5"/>
      <c r="E3" s="5"/>
      <c r="F3" s="5"/>
      <c r="G3" s="5"/>
      <c r="H3" s="5"/>
      <c r="J3" s="27"/>
      <c r="K3" s="27"/>
    </row>
    <row r="4" spans="1:11">
      <c r="A4" s="8" t="s">
        <v>6</v>
      </c>
      <c r="B4" s="8"/>
      <c r="C4" s="9">
        <v>2</v>
      </c>
      <c r="D4" s="9"/>
      <c r="E4" s="9">
        <v>4</v>
      </c>
      <c r="F4" s="9"/>
      <c r="G4" s="9">
        <v>3</v>
      </c>
      <c r="H4" s="9"/>
      <c r="J4" s="28" t="s">
        <v>7</v>
      </c>
      <c r="K4" s="29">
        <v>3</v>
      </c>
    </row>
    <row r="5" spans="1:11">
      <c r="A5" s="10"/>
      <c r="B5" s="10"/>
      <c r="C5" s="9"/>
      <c r="D5" s="9"/>
      <c r="E5" s="9"/>
      <c r="F5" s="9"/>
      <c r="G5" s="9"/>
      <c r="H5" s="9"/>
      <c r="J5" s="28" t="s">
        <v>8</v>
      </c>
      <c r="K5" s="29">
        <v>2</v>
      </c>
    </row>
    <row r="6" spans="1:11">
      <c r="A6" s="11" t="s">
        <v>9</v>
      </c>
      <c r="B6" s="11"/>
      <c r="C6" s="9">
        <v>7000000</v>
      </c>
      <c r="D6" s="9"/>
      <c r="E6" s="9">
        <v>10000000</v>
      </c>
      <c r="F6" s="9"/>
      <c r="G6" s="9">
        <v>8500000</v>
      </c>
      <c r="H6" s="9"/>
      <c r="J6" s="28" t="s">
        <v>10</v>
      </c>
      <c r="K6" s="29">
        <v>2</v>
      </c>
    </row>
    <row r="7" spans="1:11">
      <c r="A7" s="11"/>
      <c r="B7" s="11"/>
      <c r="C7" s="9"/>
      <c r="D7" s="9"/>
      <c r="E7" s="9"/>
      <c r="F7" s="9"/>
      <c r="G7" s="9"/>
      <c r="H7" s="9"/>
      <c r="J7" s="28" t="s">
        <v>11</v>
      </c>
      <c r="K7" s="29">
        <v>2</v>
      </c>
    </row>
    <row r="8" spans="1:11">
      <c r="A8" s="11" t="s">
        <v>12</v>
      </c>
      <c r="B8" s="11"/>
      <c r="C8" s="9">
        <v>2012</v>
      </c>
      <c r="D8" s="9"/>
      <c r="E8" s="9">
        <v>2015</v>
      </c>
      <c r="F8" s="9"/>
      <c r="G8" s="9">
        <v>2011</v>
      </c>
      <c r="H8" s="9"/>
      <c r="J8" s="28" t="s">
        <v>13</v>
      </c>
      <c r="K8" s="29">
        <v>1</v>
      </c>
    </row>
    <row r="9" spans="1:8">
      <c r="A9" s="11"/>
      <c r="B9" s="11"/>
      <c r="C9" s="9"/>
      <c r="D9" s="9"/>
      <c r="E9" s="9"/>
      <c r="F9" s="9"/>
      <c r="G9" s="9"/>
      <c r="H9" s="9"/>
    </row>
    <row r="10" spans="1:8">
      <c r="A10" s="11" t="s">
        <v>14</v>
      </c>
      <c r="B10" s="11"/>
      <c r="C10" s="9" t="s">
        <v>15</v>
      </c>
      <c r="D10" s="9"/>
      <c r="E10" s="9" t="s">
        <v>16</v>
      </c>
      <c r="F10" s="9"/>
      <c r="G10" s="9" t="s">
        <v>17</v>
      </c>
      <c r="H10" s="9"/>
    </row>
    <row r="11" spans="1:8">
      <c r="A11" s="11"/>
      <c r="B11" s="11"/>
      <c r="C11" s="9"/>
      <c r="D11" s="9"/>
      <c r="E11" s="9"/>
      <c r="F11" s="9"/>
      <c r="G11" s="9"/>
      <c r="H11" s="9"/>
    </row>
    <row r="12" spans="1:8">
      <c r="A12" s="11" t="s">
        <v>18</v>
      </c>
      <c r="B12" s="11"/>
      <c r="C12" s="9">
        <v>3</v>
      </c>
      <c r="D12" s="9"/>
      <c r="E12" s="9">
        <v>3</v>
      </c>
      <c r="F12" s="9"/>
      <c r="G12" s="9">
        <v>4</v>
      </c>
      <c r="H12" s="9"/>
    </row>
    <row r="13" spans="1:8">
      <c r="A13" s="11"/>
      <c r="B13" s="11"/>
      <c r="C13" s="9"/>
      <c r="D13" s="9"/>
      <c r="E13" s="9"/>
      <c r="F13" s="9"/>
      <c r="G13" s="9"/>
      <c r="H13" s="9"/>
    </row>
    <row r="14" ht="15.75"/>
    <row r="15" ht="15.75" spans="1:19">
      <c r="A15" s="12" t="s">
        <v>19</v>
      </c>
      <c r="B15" s="13"/>
      <c r="C15" s="13"/>
      <c r="D15" s="13"/>
      <c r="E15" s="13"/>
      <c r="F15" s="13"/>
      <c r="G15" s="13"/>
      <c r="H15" s="14"/>
      <c r="L15" s="12" t="s">
        <v>20</v>
      </c>
      <c r="M15" s="13"/>
      <c r="N15" s="13"/>
      <c r="O15" s="13"/>
      <c r="P15" s="13"/>
      <c r="Q15" s="13"/>
      <c r="R15" s="13"/>
      <c r="S15" s="14"/>
    </row>
    <row r="17" customHeight="1" spans="1:19">
      <c r="A17" s="2" t="s">
        <v>1</v>
      </c>
      <c r="B17" s="3"/>
      <c r="C17" s="4" t="s">
        <v>2</v>
      </c>
      <c r="D17" s="5"/>
      <c r="E17" s="5" t="s">
        <v>3</v>
      </c>
      <c r="F17" s="5"/>
      <c r="G17" s="5" t="s">
        <v>4</v>
      </c>
      <c r="H17" s="5"/>
      <c r="L17" s="30" t="s">
        <v>21</v>
      </c>
      <c r="M17" s="31"/>
      <c r="N17" s="4" t="s">
        <v>22</v>
      </c>
      <c r="O17" s="5"/>
      <c r="P17" s="5" t="s">
        <v>23</v>
      </c>
      <c r="Q17" s="5"/>
      <c r="R17" s="5" t="s">
        <v>24</v>
      </c>
      <c r="S17" s="5"/>
    </row>
    <row r="18" spans="1:19">
      <c r="A18" s="6"/>
      <c r="B18" s="7"/>
      <c r="C18" s="4"/>
      <c r="D18" s="5"/>
      <c r="E18" s="5"/>
      <c r="F18" s="5"/>
      <c r="G18" s="5"/>
      <c r="H18" s="5"/>
      <c r="L18" s="32" t="s">
        <v>1</v>
      </c>
      <c r="M18" s="33"/>
      <c r="N18" s="4"/>
      <c r="O18" s="5"/>
      <c r="P18" s="5"/>
      <c r="Q18" s="5"/>
      <c r="R18" s="5"/>
      <c r="S18" s="5"/>
    </row>
    <row r="19" spans="1:19">
      <c r="A19" s="8" t="s">
        <v>6</v>
      </c>
      <c r="B19" s="8"/>
      <c r="C19" s="9">
        <v>2</v>
      </c>
      <c r="D19" s="9"/>
      <c r="E19" s="9">
        <v>4</v>
      </c>
      <c r="F19" s="9"/>
      <c r="G19" s="9">
        <v>3</v>
      </c>
      <c r="H19" s="9"/>
      <c r="L19" s="8" t="s">
        <v>7</v>
      </c>
      <c r="M19" s="8"/>
      <c r="N19" s="9">
        <f>C19/SQRT($C$19^2+$E$19^2+$G$19^2)</f>
        <v>0.371390676354104</v>
      </c>
      <c r="O19" s="9"/>
      <c r="P19" s="9">
        <f>E19/SQRT($C$19^2+$E$19^2+$G$19^2)</f>
        <v>0.742781352708207</v>
      </c>
      <c r="Q19" s="9"/>
      <c r="R19" s="9">
        <f>G19/SQRT($C$19^2+$E$19^2+$G$19^2)</f>
        <v>0.557086014531156</v>
      </c>
      <c r="S19" s="9"/>
    </row>
    <row r="20" spans="1:19">
      <c r="A20" s="10"/>
      <c r="B20" s="10"/>
      <c r="C20" s="9"/>
      <c r="D20" s="9"/>
      <c r="E20" s="9"/>
      <c r="F20" s="9"/>
      <c r="G20" s="9"/>
      <c r="H20" s="9"/>
      <c r="L20" s="10"/>
      <c r="M20" s="10"/>
      <c r="N20" s="9"/>
      <c r="O20" s="9"/>
      <c r="P20" s="9"/>
      <c r="Q20" s="9"/>
      <c r="R20" s="9"/>
      <c r="S20" s="9"/>
    </row>
    <row r="21" spans="1:19">
      <c r="A21" s="11" t="s">
        <v>9</v>
      </c>
      <c r="B21" s="11"/>
      <c r="C21" s="9">
        <v>4</v>
      </c>
      <c r="D21" s="9"/>
      <c r="E21" s="9">
        <v>1</v>
      </c>
      <c r="F21" s="9"/>
      <c r="G21" s="9">
        <v>2</v>
      </c>
      <c r="H21" s="9"/>
      <c r="L21" s="11" t="s">
        <v>8</v>
      </c>
      <c r="M21" s="11"/>
      <c r="N21" s="9">
        <f>C21/SQRT($C$21^2+$E$21^2+$G$21^2)</f>
        <v>0.87287156094397</v>
      </c>
      <c r="O21" s="9"/>
      <c r="P21" s="9">
        <f>E21/SQRT($C$21^2+$E$21^2+$G$21^2)</f>
        <v>0.218217890235992</v>
      </c>
      <c r="Q21" s="9"/>
      <c r="R21" s="9">
        <f>G21/SQRT($C$21^2+$E$21^2+$G$21^2)</f>
        <v>0.436435780471985</v>
      </c>
      <c r="S21" s="9"/>
    </row>
    <row r="22" spans="1:19">
      <c r="A22" s="11"/>
      <c r="B22" s="11"/>
      <c r="C22" s="9"/>
      <c r="D22" s="9"/>
      <c r="E22" s="9"/>
      <c r="F22" s="9"/>
      <c r="G22" s="9"/>
      <c r="H22" s="9"/>
      <c r="L22" s="11"/>
      <c r="M22" s="11"/>
      <c r="N22" s="9"/>
      <c r="O22" s="9"/>
      <c r="P22" s="9"/>
      <c r="Q22" s="9"/>
      <c r="R22" s="9"/>
      <c r="S22" s="9"/>
    </row>
    <row r="23" spans="1:19">
      <c r="A23" s="11" t="s">
        <v>12</v>
      </c>
      <c r="B23" s="11"/>
      <c r="C23" s="9">
        <v>2</v>
      </c>
      <c r="D23" s="9"/>
      <c r="E23" s="9">
        <v>5</v>
      </c>
      <c r="F23" s="9"/>
      <c r="G23" s="9">
        <v>1</v>
      </c>
      <c r="H23" s="9"/>
      <c r="L23" s="11" t="s">
        <v>10</v>
      </c>
      <c r="M23" s="11"/>
      <c r="N23" s="9">
        <f>C23/SQRT($C$23^2+$E$23^2+$G$23^2)</f>
        <v>0.365148371670111</v>
      </c>
      <c r="O23" s="9"/>
      <c r="P23" s="9">
        <f>E23/SQRT($C$23^2+$E$23^2+$G$23^2)</f>
        <v>0.912870929175277</v>
      </c>
      <c r="Q23" s="9"/>
      <c r="R23" s="9">
        <f>G23/SQRT($C$23^2+$E$23^2+$G$23^2)</f>
        <v>0.182574185835055</v>
      </c>
      <c r="S23" s="9"/>
    </row>
    <row r="24" spans="1:19">
      <c r="A24" s="11"/>
      <c r="B24" s="11"/>
      <c r="C24" s="9"/>
      <c r="D24" s="9"/>
      <c r="E24" s="9"/>
      <c r="F24" s="9"/>
      <c r="G24" s="9"/>
      <c r="H24" s="9"/>
      <c r="L24" s="11"/>
      <c r="M24" s="11"/>
      <c r="N24" s="9"/>
      <c r="O24" s="9"/>
      <c r="P24" s="9"/>
      <c r="Q24" s="9"/>
      <c r="R24" s="9"/>
      <c r="S24" s="9"/>
    </row>
    <row r="25" spans="1:19">
      <c r="A25" s="11" t="s">
        <v>14</v>
      </c>
      <c r="B25" s="11"/>
      <c r="C25" s="9">
        <v>3</v>
      </c>
      <c r="D25" s="9"/>
      <c r="E25" s="9">
        <v>5</v>
      </c>
      <c r="F25" s="9"/>
      <c r="G25" s="9">
        <v>4</v>
      </c>
      <c r="H25" s="9"/>
      <c r="L25" s="11" t="s">
        <v>11</v>
      </c>
      <c r="M25" s="11"/>
      <c r="N25" s="9">
        <f>C25/SQRT($C$25^2+$E$25^2+$G$25^2)</f>
        <v>0.424264068711929</v>
      </c>
      <c r="O25" s="9"/>
      <c r="P25" s="9">
        <f>E25/SQRT($C$25^2+$E$25^2+$G$25^2)</f>
        <v>0.707106781186547</v>
      </c>
      <c r="Q25" s="9"/>
      <c r="R25" s="9">
        <f>G25/SQRT($C$25^2+$E$25^2+$G$25^2)</f>
        <v>0.565685424949238</v>
      </c>
      <c r="S25" s="9"/>
    </row>
    <row r="26" spans="1:19">
      <c r="A26" s="11"/>
      <c r="B26" s="11"/>
      <c r="C26" s="9"/>
      <c r="D26" s="9"/>
      <c r="E26" s="9"/>
      <c r="F26" s="9"/>
      <c r="G26" s="9"/>
      <c r="H26" s="9"/>
      <c r="L26" s="11"/>
      <c r="M26" s="11"/>
      <c r="N26" s="9"/>
      <c r="O26" s="9"/>
      <c r="P26" s="9"/>
      <c r="Q26" s="9"/>
      <c r="R26" s="9"/>
      <c r="S26" s="9"/>
    </row>
    <row r="27" spans="1:19">
      <c r="A27" s="11" t="s">
        <v>18</v>
      </c>
      <c r="B27" s="11"/>
      <c r="C27" s="9">
        <v>3</v>
      </c>
      <c r="D27" s="9"/>
      <c r="E27" s="9">
        <v>3</v>
      </c>
      <c r="F27" s="9"/>
      <c r="G27" s="9">
        <v>4</v>
      </c>
      <c r="H27" s="9"/>
      <c r="L27" s="11" t="s">
        <v>13</v>
      </c>
      <c r="M27" s="11"/>
      <c r="N27" s="9">
        <f>C27/SQRT($C$27^2+$E$27^2+$G$27^2)</f>
        <v>0.514495755427526</v>
      </c>
      <c r="O27" s="9"/>
      <c r="P27" s="9">
        <f>E27/SQRT($C$27^2+$E$27^2+$G$27^2)</f>
        <v>0.514495755427526</v>
      </c>
      <c r="Q27" s="9"/>
      <c r="R27" s="9">
        <f>G27/SQRT($C$27^2+$E$27^2+$G$27^2)</f>
        <v>0.685994340570035</v>
      </c>
      <c r="S27" s="9"/>
    </row>
    <row r="28" spans="1:19">
      <c r="A28" s="11"/>
      <c r="B28" s="11"/>
      <c r="C28" s="9"/>
      <c r="D28" s="9"/>
      <c r="E28" s="9"/>
      <c r="F28" s="9"/>
      <c r="G28" s="9"/>
      <c r="H28" s="9"/>
      <c r="L28" s="11"/>
      <c r="M28" s="11"/>
      <c r="N28" s="9"/>
      <c r="O28" s="9"/>
      <c r="P28" s="9"/>
      <c r="Q28" s="9"/>
      <c r="R28" s="9"/>
      <c r="S28" s="9"/>
    </row>
    <row r="31" ht="15.75"/>
    <row r="32" ht="15.75" spans="1:8">
      <c r="A32" s="12" t="s">
        <v>25</v>
      </c>
      <c r="B32" s="13"/>
      <c r="C32" s="13"/>
      <c r="D32" s="13"/>
      <c r="E32" s="13"/>
      <c r="F32" s="13"/>
      <c r="G32" s="13"/>
      <c r="H32" s="14"/>
    </row>
    <row r="34" spans="1:8">
      <c r="A34" s="15" t="s">
        <v>26</v>
      </c>
      <c r="B34" s="3"/>
      <c r="C34" s="4" t="s">
        <v>22</v>
      </c>
      <c r="D34" s="5"/>
      <c r="E34" s="5" t="s">
        <v>23</v>
      </c>
      <c r="F34" s="5"/>
      <c r="G34" s="5" t="s">
        <v>24</v>
      </c>
      <c r="H34" s="5"/>
    </row>
    <row r="35" spans="1:8">
      <c r="A35" s="6"/>
      <c r="B35" s="7"/>
      <c r="C35" s="4"/>
      <c r="D35" s="5"/>
      <c r="E35" s="5"/>
      <c r="F35" s="5"/>
      <c r="G35" s="5"/>
      <c r="H35" s="5"/>
    </row>
    <row r="36" spans="1:8">
      <c r="A36" s="8" t="s">
        <v>7</v>
      </c>
      <c r="B36" s="8"/>
      <c r="C36" s="9">
        <f>N$19*$K$4</f>
        <v>1.11417202906231</v>
      </c>
      <c r="D36" s="9"/>
      <c r="E36" s="9">
        <f>P$19*$K$4</f>
        <v>2.22834405812462</v>
      </c>
      <c r="F36" s="9"/>
      <c r="G36" s="9">
        <f>R$19*$K$4</f>
        <v>1.67125804359347</v>
      </c>
      <c r="H36" s="9"/>
    </row>
    <row r="37" spans="1:8">
      <c r="A37" s="10"/>
      <c r="B37" s="10"/>
      <c r="C37" s="9"/>
      <c r="D37" s="9"/>
      <c r="E37" s="9"/>
      <c r="F37" s="9"/>
      <c r="G37" s="9"/>
      <c r="H37" s="9"/>
    </row>
    <row r="38" spans="1:8">
      <c r="A38" s="11" t="s">
        <v>8</v>
      </c>
      <c r="B38" s="11"/>
      <c r="C38" s="16">
        <f>N$21*$K$5</f>
        <v>1.74574312188794</v>
      </c>
      <c r="D38" s="17"/>
      <c r="E38" s="16">
        <f>P$21*$K$5</f>
        <v>0.436435780471985</v>
      </c>
      <c r="F38" s="17"/>
      <c r="G38" s="16">
        <f>R$21*$K$5</f>
        <v>0.87287156094397</v>
      </c>
      <c r="H38" s="17"/>
    </row>
    <row r="39" spans="1:8">
      <c r="A39" s="11"/>
      <c r="B39" s="11"/>
      <c r="C39" s="18"/>
      <c r="D39" s="19"/>
      <c r="E39" s="18"/>
      <c r="F39" s="19"/>
      <c r="G39" s="18"/>
      <c r="H39" s="19"/>
    </row>
    <row r="40" spans="1:8">
      <c r="A40" s="11" t="s">
        <v>10</v>
      </c>
      <c r="B40" s="11"/>
      <c r="C40" s="16">
        <f>N$23*$K$6</f>
        <v>0.730296743340221</v>
      </c>
      <c r="D40" s="17"/>
      <c r="E40" s="16">
        <f>P$23*$K$6</f>
        <v>1.82574185835055</v>
      </c>
      <c r="F40" s="17"/>
      <c r="G40" s="16">
        <f>R$23*$K$6</f>
        <v>0.365148371670111</v>
      </c>
      <c r="H40" s="17"/>
    </row>
    <row r="41" spans="1:8">
      <c r="A41" s="11"/>
      <c r="B41" s="11"/>
      <c r="C41" s="18"/>
      <c r="D41" s="19"/>
      <c r="E41" s="18"/>
      <c r="F41" s="19"/>
      <c r="G41" s="18"/>
      <c r="H41" s="19"/>
    </row>
    <row r="42" spans="1:8">
      <c r="A42" s="11" t="s">
        <v>11</v>
      </c>
      <c r="B42" s="11"/>
      <c r="C42" s="16">
        <f>N$25*$K$7</f>
        <v>0.848528137423857</v>
      </c>
      <c r="D42" s="17"/>
      <c r="E42" s="16">
        <f>P$25*$K$7</f>
        <v>1.41421356237309</v>
      </c>
      <c r="F42" s="17"/>
      <c r="G42" s="16">
        <f>R$25*$K$7</f>
        <v>1.13137084989848</v>
      </c>
      <c r="H42" s="17"/>
    </row>
    <row r="43" spans="1:8">
      <c r="A43" s="11"/>
      <c r="B43" s="11"/>
      <c r="C43" s="18"/>
      <c r="D43" s="19"/>
      <c r="E43" s="18"/>
      <c r="F43" s="19"/>
      <c r="G43" s="18"/>
      <c r="H43" s="19"/>
    </row>
    <row r="44" spans="1:8">
      <c r="A44" s="11" t="s">
        <v>13</v>
      </c>
      <c r="B44" s="11"/>
      <c r="C44" s="16">
        <f>N$27*$K$8</f>
        <v>0.514495755427526</v>
      </c>
      <c r="D44" s="17"/>
      <c r="E44" s="16">
        <f>P$27*$K$8</f>
        <v>0.514495755427526</v>
      </c>
      <c r="F44" s="17"/>
      <c r="G44" s="16">
        <f>R$27*$K$8</f>
        <v>0.685994340570035</v>
      </c>
      <c r="H44" s="17"/>
    </row>
    <row r="45" spans="1:8">
      <c r="A45" s="11"/>
      <c r="B45" s="11"/>
      <c r="C45" s="18"/>
      <c r="D45" s="19"/>
      <c r="E45" s="18"/>
      <c r="F45" s="19"/>
      <c r="G45" s="18"/>
      <c r="H45" s="19"/>
    </row>
    <row r="47" ht="15.75"/>
    <row r="48" ht="15.75" customHeight="1" spans="1:16">
      <c r="A48" s="12" t="s">
        <v>27</v>
      </c>
      <c r="B48" s="13"/>
      <c r="C48" s="13"/>
      <c r="D48" s="13"/>
      <c r="E48" s="13"/>
      <c r="F48" s="13"/>
      <c r="G48" s="13"/>
      <c r="H48" s="14"/>
      <c r="J48" s="34" t="s">
        <v>28</v>
      </c>
      <c r="K48" s="34"/>
      <c r="M48" s="35" t="s">
        <v>29</v>
      </c>
      <c r="N48" s="36"/>
      <c r="O48" s="37">
        <f>SUM(C52:H57)/(3*2)</f>
        <v>5.5</v>
      </c>
      <c r="P48" s="38"/>
    </row>
    <row r="49" ht="15.75" spans="10:16">
      <c r="J49" s="34"/>
      <c r="K49" s="34"/>
      <c r="M49" s="39"/>
      <c r="N49" s="39"/>
      <c r="O49" s="40"/>
      <c r="P49" s="40"/>
    </row>
    <row r="50" ht="15.75" spans="1:16">
      <c r="A50" s="20" t="s">
        <v>30</v>
      </c>
      <c r="B50" s="21"/>
      <c r="C50" s="4" t="s">
        <v>22</v>
      </c>
      <c r="D50" s="5"/>
      <c r="E50" s="5" t="s">
        <v>23</v>
      </c>
      <c r="F50" s="5"/>
      <c r="G50" s="5" t="s">
        <v>24</v>
      </c>
      <c r="H50" s="5"/>
      <c r="J50" s="41" t="s">
        <v>31</v>
      </c>
      <c r="K50" s="41" t="s">
        <v>32</v>
      </c>
      <c r="M50" s="42" t="s">
        <v>33</v>
      </c>
      <c r="N50" s="43"/>
      <c r="O50" s="43"/>
      <c r="P50" s="44"/>
    </row>
    <row r="51" spans="1:16">
      <c r="A51" s="22"/>
      <c r="B51" s="23"/>
      <c r="C51" s="4"/>
      <c r="D51" s="5"/>
      <c r="E51" s="5"/>
      <c r="F51" s="5"/>
      <c r="G51" s="5"/>
      <c r="H51" s="5"/>
      <c r="J51" s="45" t="s">
        <v>34</v>
      </c>
      <c r="K51" s="29" t="s">
        <v>35</v>
      </c>
      <c r="M51" s="9" t="s">
        <v>36</v>
      </c>
      <c r="N51" s="46" t="s">
        <v>22</v>
      </c>
      <c r="O51" s="46" t="s">
        <v>23</v>
      </c>
      <c r="P51" s="46" t="s">
        <v>24</v>
      </c>
    </row>
    <row r="52" spans="1:16">
      <c r="A52" s="8" t="s">
        <v>22</v>
      </c>
      <c r="B52" s="8"/>
      <c r="C52" s="9">
        <v>0</v>
      </c>
      <c r="D52" s="9"/>
      <c r="E52" s="9">
        <v>5</v>
      </c>
      <c r="F52" s="9"/>
      <c r="G52" s="9">
        <v>4</v>
      </c>
      <c r="H52" s="9"/>
      <c r="J52" s="45" t="s">
        <v>37</v>
      </c>
      <c r="K52" s="29">
        <v>2.3</v>
      </c>
      <c r="M52" s="5" t="s">
        <v>22</v>
      </c>
      <c r="N52" s="9">
        <v>0</v>
      </c>
      <c r="O52" s="9">
        <v>0</v>
      </c>
      <c r="P52" s="9">
        <v>0</v>
      </c>
    </row>
    <row r="53" spans="1:16">
      <c r="A53" s="10"/>
      <c r="B53" s="10"/>
      <c r="C53" s="9"/>
      <c r="D53" s="9"/>
      <c r="E53" s="9"/>
      <c r="F53" s="9"/>
      <c r="G53" s="9"/>
      <c r="H53" s="9"/>
      <c r="J53" s="45" t="s">
        <v>38</v>
      </c>
      <c r="K53" s="29" t="s">
        <v>39</v>
      </c>
      <c r="M53" s="5" t="s">
        <v>23</v>
      </c>
      <c r="N53" s="9">
        <v>1</v>
      </c>
      <c r="O53" s="9">
        <v>0</v>
      </c>
      <c r="P53" s="9">
        <v>1</v>
      </c>
    </row>
    <row r="54" spans="1:16">
      <c r="A54" s="11" t="s">
        <v>23</v>
      </c>
      <c r="B54" s="11"/>
      <c r="C54" s="16">
        <v>8</v>
      </c>
      <c r="D54" s="17"/>
      <c r="E54" s="16">
        <v>0</v>
      </c>
      <c r="F54" s="17"/>
      <c r="G54" s="16">
        <v>7</v>
      </c>
      <c r="H54" s="17"/>
      <c r="J54" s="45" t="s">
        <v>40</v>
      </c>
      <c r="K54" s="29" t="s">
        <v>41</v>
      </c>
      <c r="M54" s="5" t="s">
        <v>24</v>
      </c>
      <c r="N54" s="9">
        <v>1</v>
      </c>
      <c r="O54" s="9">
        <v>0</v>
      </c>
      <c r="P54" s="9">
        <v>0</v>
      </c>
    </row>
    <row r="55" spans="1:11">
      <c r="A55" s="11"/>
      <c r="B55" s="11"/>
      <c r="C55" s="18"/>
      <c r="D55" s="19"/>
      <c r="E55" s="18"/>
      <c r="F55" s="19"/>
      <c r="G55" s="18"/>
      <c r="H55" s="19"/>
      <c r="J55" s="45" t="s">
        <v>42</v>
      </c>
      <c r="K55" s="29" t="s">
        <v>43</v>
      </c>
    </row>
    <row r="56" spans="1:11">
      <c r="A56" s="11" t="s">
        <v>24</v>
      </c>
      <c r="B56" s="11"/>
      <c r="C56" s="9">
        <v>6</v>
      </c>
      <c r="D56" s="9"/>
      <c r="E56" s="9">
        <v>3</v>
      </c>
      <c r="F56" s="9"/>
      <c r="G56" s="9">
        <v>0</v>
      </c>
      <c r="H56" s="9"/>
      <c r="J56" s="45" t="s">
        <v>44</v>
      </c>
      <c r="K56" s="29">
        <v>2.5</v>
      </c>
    </row>
    <row r="57" spans="1:8">
      <c r="A57" s="11"/>
      <c r="B57" s="11"/>
      <c r="C57" s="9"/>
      <c r="D57" s="9"/>
      <c r="E57" s="9"/>
      <c r="F57" s="9"/>
      <c r="G57" s="9"/>
      <c r="H57" s="9"/>
    </row>
    <row r="59" ht="15.75"/>
    <row r="60" ht="15.75" customHeight="1" spans="1:16">
      <c r="A60" s="12" t="s">
        <v>45</v>
      </c>
      <c r="B60" s="13"/>
      <c r="C60" s="13"/>
      <c r="D60" s="13"/>
      <c r="E60" s="13"/>
      <c r="F60" s="13"/>
      <c r="G60" s="13"/>
      <c r="H60" s="14"/>
      <c r="J60" s="34" t="s">
        <v>46</v>
      </c>
      <c r="K60" s="34"/>
      <c r="M60" s="47" t="s">
        <v>47</v>
      </c>
      <c r="N60" s="48"/>
      <c r="O60" s="37">
        <f>SUM(C64:H69)/(3*2)</f>
        <v>0.797998717212989</v>
      </c>
      <c r="P60" s="38"/>
    </row>
    <row r="61" ht="15.75" spans="10:16">
      <c r="J61" s="34"/>
      <c r="K61" s="34"/>
      <c r="M61" s="39"/>
      <c r="N61" s="39"/>
      <c r="O61" s="40"/>
      <c r="P61" s="40"/>
    </row>
    <row r="62" ht="15.75" spans="1:18">
      <c r="A62" s="15" t="s">
        <v>48</v>
      </c>
      <c r="B62" s="3"/>
      <c r="C62" s="24" t="s">
        <v>22</v>
      </c>
      <c r="D62" s="25"/>
      <c r="E62" s="25" t="s">
        <v>23</v>
      </c>
      <c r="F62" s="25"/>
      <c r="G62" s="25" t="s">
        <v>24</v>
      </c>
      <c r="H62" s="25"/>
      <c r="J62" s="41" t="s">
        <v>31</v>
      </c>
      <c r="K62" s="41" t="s">
        <v>32</v>
      </c>
      <c r="M62" s="35" t="s">
        <v>49</v>
      </c>
      <c r="N62" s="49"/>
      <c r="O62" s="49"/>
      <c r="P62" s="50"/>
      <c r="Q62" s="53"/>
      <c r="R62" s="53"/>
    </row>
    <row r="63" spans="1:18">
      <c r="A63" s="6"/>
      <c r="B63" s="7"/>
      <c r="C63" s="24"/>
      <c r="D63" s="25"/>
      <c r="E63" s="25"/>
      <c r="F63" s="25"/>
      <c r="G63" s="25"/>
      <c r="H63" s="25"/>
      <c r="J63" s="45" t="s">
        <v>34</v>
      </c>
      <c r="K63" s="29">
        <v>1.3</v>
      </c>
      <c r="M63" s="51" t="s">
        <v>50</v>
      </c>
      <c r="N63" s="52" t="s">
        <v>22</v>
      </c>
      <c r="O63" s="52" t="s">
        <v>23</v>
      </c>
      <c r="P63" s="52" t="s">
        <v>24</v>
      </c>
      <c r="Q63" s="53"/>
      <c r="R63" s="53"/>
    </row>
    <row r="64" spans="1:18">
      <c r="A64" s="26" t="s">
        <v>22</v>
      </c>
      <c r="B64" s="26"/>
      <c r="C64" s="9">
        <v>0</v>
      </c>
      <c r="D64" s="9"/>
      <c r="E64" s="9">
        <f>MAX(ABS(C36-E36),ABS(C40-E40))/MAX(ABS(C36-E36),ABS(C38-E38),ABS(C40-E40),ABS(C42-E42),ABS(C44-E44))</f>
        <v>0.850962943396763</v>
      </c>
      <c r="F64" s="9"/>
      <c r="G64" s="9">
        <f>MAX(ABS(C36-G36),ABS(C40-G40))/MAX(ABS(C36-G36),ABS(C38-G38),ABS(C40-G40),ABS(C42-G42),ABS(C44-G44))</f>
        <v>0.638222207547572</v>
      </c>
      <c r="H64" s="9"/>
      <c r="J64" s="45" t="s">
        <v>37</v>
      </c>
      <c r="K64" s="29" t="s">
        <v>43</v>
      </c>
      <c r="M64" s="5" t="s">
        <v>22</v>
      </c>
      <c r="N64" s="9">
        <v>0</v>
      </c>
      <c r="O64" s="9">
        <v>1</v>
      </c>
      <c r="P64" s="9">
        <v>0</v>
      </c>
      <c r="R64" s="54"/>
    </row>
    <row r="65" spans="1:18">
      <c r="A65" s="55"/>
      <c r="B65" s="55"/>
      <c r="C65" s="9"/>
      <c r="D65" s="9"/>
      <c r="E65" s="9"/>
      <c r="F65" s="9"/>
      <c r="G65" s="9"/>
      <c r="H65" s="9"/>
      <c r="J65" s="45" t="s">
        <v>38</v>
      </c>
      <c r="K65" s="29">
        <v>2</v>
      </c>
      <c r="M65" s="5" t="s">
        <v>23</v>
      </c>
      <c r="N65" s="9">
        <v>1</v>
      </c>
      <c r="O65" s="9">
        <v>0</v>
      </c>
      <c r="P65" s="9">
        <v>0</v>
      </c>
      <c r="R65" s="54"/>
    </row>
    <row r="66" spans="1:18">
      <c r="A66" s="56" t="s">
        <v>23</v>
      </c>
      <c r="B66" s="56"/>
      <c r="C66" s="9">
        <f>MAX(ABS(C38-E38),ABS(C40-E40))/MAX(ABS(C36-E36),ABS(C38-E38),ABS(C40-E40),ABS(C42-E42),ABS(C44-E44))</f>
        <v>1</v>
      </c>
      <c r="D66" s="9"/>
      <c r="E66" s="9">
        <v>0</v>
      </c>
      <c r="F66" s="9"/>
      <c r="G66" s="9">
        <f>MAX(ABS(E38-G38),ABS(E44-G44))/MAX(ABS(E36-G36),ABS(E38-G38),ABS(E40-G40),ABS(E42-G42),ABS(E44-G44))</f>
        <v>0.298807152333598</v>
      </c>
      <c r="H66" s="9"/>
      <c r="J66" s="45" t="s">
        <v>40</v>
      </c>
      <c r="K66" s="29">
        <v>2.5</v>
      </c>
      <c r="M66" s="5" t="s">
        <v>24</v>
      </c>
      <c r="N66" s="9">
        <v>1</v>
      </c>
      <c r="O66" s="9">
        <v>1</v>
      </c>
      <c r="P66" s="9">
        <v>0</v>
      </c>
      <c r="R66" s="54"/>
    </row>
    <row r="67" spans="1:18">
      <c r="A67" s="56"/>
      <c r="B67" s="56"/>
      <c r="C67" s="9"/>
      <c r="D67" s="9"/>
      <c r="E67" s="9"/>
      <c r="F67" s="9"/>
      <c r="G67" s="9"/>
      <c r="H67" s="9"/>
      <c r="J67" s="45" t="s">
        <v>42</v>
      </c>
      <c r="K67" s="29">
        <v>2.3</v>
      </c>
      <c r="R67" s="54"/>
    </row>
    <row r="68" spans="1:11">
      <c r="A68" s="56" t="s">
        <v>24</v>
      </c>
      <c r="B68" s="56"/>
      <c r="C68" s="9">
        <f>MAX(ABS(C38-G38),ABS(C40-G40))/MAX(ABS(C36-G36),ABS(C38-G38),ABS(C40-G40),ABS(C42-G42),ABS(C44-G44))</f>
        <v>1</v>
      </c>
      <c r="D68" s="9"/>
      <c r="E68" s="9">
        <f>MAX(ABS(C40-E40),ABS(C44-E44))/MAX(ABS(C40-E40),ABS(C42-E42),ABS(C44-E44),ABS(C46-E46),ABS(C48-E48))</f>
        <v>1</v>
      </c>
      <c r="F68" s="9"/>
      <c r="G68" s="9">
        <v>0</v>
      </c>
      <c r="H68" s="9"/>
      <c r="J68" s="45" t="s">
        <v>44</v>
      </c>
      <c r="K68" s="29" t="s">
        <v>41</v>
      </c>
    </row>
    <row r="69" spans="1:8">
      <c r="A69" s="56"/>
      <c r="B69" s="56"/>
      <c r="C69" s="9"/>
      <c r="D69" s="9"/>
      <c r="E69" s="9"/>
      <c r="F69" s="9"/>
      <c r="G69" s="9"/>
      <c r="H69" s="9"/>
    </row>
    <row r="70" ht="15.75"/>
    <row r="71" ht="15.75" spans="1:9">
      <c r="A71" s="57" t="s">
        <v>51</v>
      </c>
      <c r="B71" s="58"/>
      <c r="C71" s="58"/>
      <c r="D71" s="59"/>
      <c r="E71" s="53"/>
      <c r="F71" s="60" t="s">
        <v>52</v>
      </c>
      <c r="G71" s="61"/>
      <c r="H71" s="61"/>
      <c r="I71" s="68"/>
    </row>
    <row r="72" spans="1:9">
      <c r="A72" s="53"/>
      <c r="B72" s="53"/>
      <c r="C72" s="53"/>
      <c r="D72" s="53"/>
      <c r="E72" s="53"/>
      <c r="F72" s="62"/>
      <c r="G72" s="63"/>
      <c r="H72" s="63"/>
      <c r="I72" s="69"/>
    </row>
    <row r="73" spans="1:9">
      <c r="A73" s="9" t="s">
        <v>53</v>
      </c>
      <c r="B73" s="64" t="s">
        <v>22</v>
      </c>
      <c r="C73" s="64" t="s">
        <v>23</v>
      </c>
      <c r="D73" s="64" t="s">
        <v>24</v>
      </c>
      <c r="F73" s="62"/>
      <c r="G73" s="63"/>
      <c r="H73" s="63"/>
      <c r="I73" s="69"/>
    </row>
    <row r="74" spans="1:9">
      <c r="A74" s="65" t="s">
        <v>22</v>
      </c>
      <c r="B74" s="9">
        <f>MMULT(N52:P54,N64:P66)</f>
        <v>0</v>
      </c>
      <c r="C74" s="9">
        <v>0</v>
      </c>
      <c r="D74" s="9">
        <v>0</v>
      </c>
      <c r="F74" s="62"/>
      <c r="G74" s="63"/>
      <c r="H74" s="63"/>
      <c r="I74" s="69"/>
    </row>
    <row r="75" spans="1:9">
      <c r="A75" s="65" t="s">
        <v>23</v>
      </c>
      <c r="B75" s="9">
        <v>1</v>
      </c>
      <c r="C75" s="9">
        <v>2</v>
      </c>
      <c r="D75" s="9">
        <v>0</v>
      </c>
      <c r="F75" s="62"/>
      <c r="G75" s="63"/>
      <c r="H75" s="63"/>
      <c r="I75" s="69"/>
    </row>
    <row r="76" ht="15.75" spans="1:9">
      <c r="A76" s="65" t="s">
        <v>24</v>
      </c>
      <c r="B76" s="9">
        <v>0</v>
      </c>
      <c r="C76" s="9">
        <v>1</v>
      </c>
      <c r="D76" s="9">
        <v>0</v>
      </c>
      <c r="F76" s="66"/>
      <c r="G76" s="67"/>
      <c r="H76" s="67"/>
      <c r="I76" s="70"/>
    </row>
  </sheetData>
  <mergeCells count="146">
    <mergeCell ref="A1:H1"/>
    <mergeCell ref="A15:H15"/>
    <mergeCell ref="L15:S15"/>
    <mergeCell ref="L17:M17"/>
    <mergeCell ref="L18:M18"/>
    <mergeCell ref="A32:H32"/>
    <mergeCell ref="A48:H48"/>
    <mergeCell ref="M48:N48"/>
    <mergeCell ref="O48:P48"/>
    <mergeCell ref="M50:P50"/>
    <mergeCell ref="A60:H60"/>
    <mergeCell ref="M60:N60"/>
    <mergeCell ref="O60:P60"/>
    <mergeCell ref="M62:P62"/>
    <mergeCell ref="A71:D71"/>
    <mergeCell ref="F71:I76"/>
    <mergeCell ref="J60:K61"/>
    <mergeCell ref="A66:B67"/>
    <mergeCell ref="C66:D67"/>
    <mergeCell ref="E66:F67"/>
    <mergeCell ref="G66:H67"/>
    <mergeCell ref="A68:B69"/>
    <mergeCell ref="C68:D69"/>
    <mergeCell ref="E68:F69"/>
    <mergeCell ref="G68:H69"/>
    <mergeCell ref="A62:B63"/>
    <mergeCell ref="C62:D63"/>
    <mergeCell ref="E62:F63"/>
    <mergeCell ref="G62:H63"/>
    <mergeCell ref="A64:B65"/>
    <mergeCell ref="C64:D65"/>
    <mergeCell ref="E64:F65"/>
    <mergeCell ref="G64:H65"/>
    <mergeCell ref="A56:B57"/>
    <mergeCell ref="C56:D57"/>
    <mergeCell ref="E56:F57"/>
    <mergeCell ref="G56:H57"/>
    <mergeCell ref="J48:K49"/>
    <mergeCell ref="A52:B53"/>
    <mergeCell ref="C52:D53"/>
    <mergeCell ref="E52:F53"/>
    <mergeCell ref="G52:H53"/>
    <mergeCell ref="A54:B55"/>
    <mergeCell ref="C54:D55"/>
    <mergeCell ref="E54:F55"/>
    <mergeCell ref="G54:H55"/>
    <mergeCell ref="A44:B45"/>
    <mergeCell ref="C44:D45"/>
    <mergeCell ref="E44:F45"/>
    <mergeCell ref="G44:H45"/>
    <mergeCell ref="A50:B51"/>
    <mergeCell ref="C50:D51"/>
    <mergeCell ref="E50:F51"/>
    <mergeCell ref="G50:H51"/>
    <mergeCell ref="A42:B43"/>
    <mergeCell ref="C42:D43"/>
    <mergeCell ref="E42:F43"/>
    <mergeCell ref="G42:H43"/>
    <mergeCell ref="A38:B39"/>
    <mergeCell ref="C38:D39"/>
    <mergeCell ref="E38:F39"/>
    <mergeCell ref="G38:H39"/>
    <mergeCell ref="A40:B41"/>
    <mergeCell ref="C40:D41"/>
    <mergeCell ref="E40:F41"/>
    <mergeCell ref="G40:H41"/>
    <mergeCell ref="A34:B35"/>
    <mergeCell ref="C34:D35"/>
    <mergeCell ref="E34:F35"/>
    <mergeCell ref="G34:H35"/>
    <mergeCell ref="A36:B37"/>
    <mergeCell ref="C36:D37"/>
    <mergeCell ref="E36:F37"/>
    <mergeCell ref="G36:H37"/>
    <mergeCell ref="L25:M26"/>
    <mergeCell ref="N25:O26"/>
    <mergeCell ref="P25:Q26"/>
    <mergeCell ref="R25:S26"/>
    <mergeCell ref="L27:M28"/>
    <mergeCell ref="N27:O28"/>
    <mergeCell ref="P27:Q28"/>
    <mergeCell ref="R27:S28"/>
    <mergeCell ref="L21:M22"/>
    <mergeCell ref="N21:O22"/>
    <mergeCell ref="P21:Q22"/>
    <mergeCell ref="R21:S22"/>
    <mergeCell ref="L23:M24"/>
    <mergeCell ref="N23:O24"/>
    <mergeCell ref="P23:Q24"/>
    <mergeCell ref="R23:S24"/>
    <mergeCell ref="N17:O18"/>
    <mergeCell ref="P17:Q18"/>
    <mergeCell ref="R17:S18"/>
    <mergeCell ref="L19:M20"/>
    <mergeCell ref="N19:O20"/>
    <mergeCell ref="P19:Q20"/>
    <mergeCell ref="R19:S20"/>
    <mergeCell ref="J2:K3"/>
    <mergeCell ref="A27:B28"/>
    <mergeCell ref="C27:D28"/>
    <mergeCell ref="E27:F28"/>
    <mergeCell ref="G27:H28"/>
    <mergeCell ref="A23:B24"/>
    <mergeCell ref="C23:D24"/>
    <mergeCell ref="E23:F24"/>
    <mergeCell ref="G23:H24"/>
    <mergeCell ref="A25:B26"/>
    <mergeCell ref="C25:D26"/>
    <mergeCell ref="E25:F26"/>
    <mergeCell ref="G25:H26"/>
    <mergeCell ref="A19:B20"/>
    <mergeCell ref="C19:D20"/>
    <mergeCell ref="E19:F20"/>
    <mergeCell ref="G19:H20"/>
    <mergeCell ref="A21:B22"/>
    <mergeCell ref="C21:D22"/>
    <mergeCell ref="E21:F22"/>
    <mergeCell ref="G21:H22"/>
    <mergeCell ref="A17:B18"/>
    <mergeCell ref="C17:D18"/>
    <mergeCell ref="E17:F18"/>
    <mergeCell ref="G17:H18"/>
    <mergeCell ref="A10:B11"/>
    <mergeCell ref="C10:D11"/>
    <mergeCell ref="E10:F11"/>
    <mergeCell ref="G10:H11"/>
    <mergeCell ref="A12:B13"/>
    <mergeCell ref="C12:D13"/>
    <mergeCell ref="E12:F13"/>
    <mergeCell ref="G12:H13"/>
    <mergeCell ref="A6:B7"/>
    <mergeCell ref="C6:D7"/>
    <mergeCell ref="E6:F7"/>
    <mergeCell ref="G6:H7"/>
    <mergeCell ref="A8:B9"/>
    <mergeCell ref="C8:D9"/>
    <mergeCell ref="E8:F9"/>
    <mergeCell ref="G8:H9"/>
    <mergeCell ref="A2:B3"/>
    <mergeCell ref="C2:D3"/>
    <mergeCell ref="E2:F3"/>
    <mergeCell ref="G2:H3"/>
    <mergeCell ref="A4:B5"/>
    <mergeCell ref="C4:D5"/>
    <mergeCell ref="E4:F5"/>
    <mergeCell ref="G4:H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Abyan</cp:lastModifiedBy>
  <dcterms:created xsi:type="dcterms:W3CDTF">2020-03-16T03:38:53Z</dcterms:created>
  <dcterms:modified xsi:type="dcterms:W3CDTF">2020-03-16T03:45:24Z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