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RN\7th Sem Report\"/>
    </mc:Choice>
  </mc:AlternateContent>
  <bookViews>
    <workbookView xWindow="0" yWindow="0" windowWidth="16380" windowHeight="8190" tabRatio="991" activeTab="1"/>
  </bookViews>
  <sheets>
    <sheet name="Instructions" sheetId="1" r:id="rId1"/>
    <sheet name="Traceability Matrix" sheetId="2" r:id="rId2"/>
    <sheet name="Statistics" sheetId="3" r:id="rId3"/>
  </sheets>
  <definedNames>
    <definedName name="_xlnm._FilterDatabase" localSheetId="1">'Traceability Matrix'!$A$1:$K$1</definedName>
    <definedName name="_FilterDatabase_0" localSheetId="1">'Traceability Matrix'!$A$1:$K$1</definedName>
    <definedName name="_FilterDatabase_0_0" localSheetId="1">'Traceability Matrix'!$A$1:$K$1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8" i="3"/>
  <c r="C7" i="3"/>
  <c r="C6" i="3"/>
  <c r="C5" i="3"/>
  <c r="C4" i="3"/>
  <c r="C3" i="3"/>
  <c r="C2" i="3"/>
  <c r="A2" i="1"/>
  <c r="B2" i="1" s="1"/>
  <c r="D6" i="3" l="1"/>
  <c r="D7" i="3"/>
  <c r="D4" i="3"/>
</calcChain>
</file>

<file path=xl/sharedStrings.xml><?xml version="1.0" encoding="utf-8"?>
<sst xmlns="http://schemas.openxmlformats.org/spreadsheetml/2006/main" count="149" uniqueCount="108">
  <si>
    <t>Instructions For Completing This Document</t>
  </si>
  <si>
    <t>0)</t>
  </si>
  <si>
    <t>Please use latest circulated version for populating your data.</t>
  </si>
  <si>
    <t>1)</t>
  </si>
  <si>
    <t>Please do not merge cells. Each row represents a distinct requirement. No cell should be left as blank.</t>
  </si>
  <si>
    <t>2)</t>
  </si>
  <si>
    <t>For each requirement item under your project, complete the following:</t>
  </si>
  <si>
    <t>Rqmt ID: A unique ID number used to identify the specific requirement item. This should preferably contain the requirement area short code as the prefix.</t>
  </si>
  <si>
    <t>Requirement Item: This column should be populated with a description of the functional requirement. It can also state the non-functional requirements, e.g. performamnce, portability. Security etc.</t>
  </si>
  <si>
    <t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</si>
  <si>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Design Module: This column should be populated with the short code of design module.</t>
  </si>
  <si>
    <t>Design Reference:  Use subsections, e.g. 5.3.1, 5.3.2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</si>
  <si>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</si>
  <si>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>Technical Platform of Implementation: This column should be populated with the appropriate hardware / software platform, tools etc.</t>
  </si>
  <si>
    <t>Prototype Prepared?: This column should be populated with Yes / No value, and should be demonstrated if the response is Yes.</t>
  </si>
  <si>
    <t>Name of Program / Component: This column should be populated with the appropriate name of programme / components.</t>
  </si>
  <si>
    <t>.</t>
  </si>
  <si>
    <t>Test Result Reference: This column should be populated with the name of the file with test results / output after tests followed from Test Plan.</t>
  </si>
  <si>
    <t>Additional Comments: This column should be populated with any additional comments (optional).</t>
  </si>
  <si>
    <t>3)</t>
  </si>
  <si>
    <t>Columns A-C should be filled before Internal Assessment (7th Semester Checkpoint Review) showing the completion of Analysis phase. All other columns should be emptied.</t>
  </si>
  <si>
    <t xml:space="preserve">4) </t>
  </si>
  <si>
    <t>Columns A-H should be completed before 7th Semester closure showing the completion of Design phase.  All other columns should be emptied.</t>
  </si>
  <si>
    <t xml:space="preserve">5) </t>
  </si>
  <si>
    <t>Column I-K should be filled in 8th Semester showing the completion of Coding &amp; Testing phases. All columns are now filled.</t>
  </si>
  <si>
    <t>Rqmt ID</t>
  </si>
  <si>
    <t>Requirement Item</t>
  </si>
  <si>
    <t>Requirement Status</t>
  </si>
  <si>
    <t>Design Module</t>
  </si>
  <si>
    <t>Design Reference (section# under project Report)</t>
  </si>
  <si>
    <t>Test Case
Number</t>
  </si>
  <si>
    <t>Technical Platform of Implementation</t>
  </si>
  <si>
    <t>Prototype prepared ?</t>
  </si>
  <si>
    <t>Name of Program / Component</t>
  </si>
  <si>
    <t xml:space="preserve">Test Results Reference </t>
  </si>
  <si>
    <t>Additional Comments (if not included in previous columns)</t>
  </si>
  <si>
    <t>BNM-1</t>
  </si>
  <si>
    <t>Boolean Network Modelling</t>
  </si>
  <si>
    <t>Completed</t>
  </si>
  <si>
    <t>BNM</t>
  </si>
  <si>
    <t>T-BNM-1</t>
  </si>
  <si>
    <t>Yes</t>
  </si>
  <si>
    <t>BNM-1.1</t>
  </si>
  <si>
    <t>CSV File creation of proteins belonging to Signalling Pathway</t>
  </si>
  <si>
    <t>T-BNM-1.1</t>
  </si>
  <si>
    <t>Notepad</t>
  </si>
  <si>
    <t>BNM-1.2</t>
  </si>
  <si>
    <t>Model Boolean Network</t>
  </si>
  <si>
    <t>Python</t>
  </si>
  <si>
    <t>UNQ-1</t>
  </si>
  <si>
    <t>Unique Input Vector Identification</t>
  </si>
  <si>
    <t>UNQ</t>
  </si>
  <si>
    <t>T-UNQ-1</t>
  </si>
  <si>
    <t>UNQ-1.1</t>
  </si>
  <si>
    <t>Executing Fault-less Boolean Network</t>
  </si>
  <si>
    <t>T-UNQ-1.1</t>
  </si>
  <si>
    <t>UNQ-1.2</t>
  </si>
  <si>
    <t>Realisation of Unique Input Vector</t>
  </si>
  <si>
    <t>T-UNQ-1.2</t>
  </si>
  <si>
    <t>FLT-1</t>
  </si>
  <si>
    <t>Fault Introduction into Boolean Network</t>
  </si>
  <si>
    <t>FLT</t>
  </si>
  <si>
    <t>T-FLT-1</t>
  </si>
  <si>
    <t>No</t>
  </si>
  <si>
    <t>FLT-1.1</t>
  </si>
  <si>
    <t>Single Fault Scenario</t>
  </si>
  <si>
    <t>T-FLT-1.1</t>
  </si>
  <si>
    <t>FLT-1.2</t>
  </si>
  <si>
    <t>Multiple Fault Scenario</t>
  </si>
  <si>
    <t>T-FLT-1.2</t>
  </si>
  <si>
    <t>DRG-1</t>
  </si>
  <si>
    <t>Drug Combination Application</t>
  </si>
  <si>
    <t>DRG</t>
  </si>
  <si>
    <t>T-DRG-1</t>
  </si>
  <si>
    <t>DRG-1.1</t>
  </si>
  <si>
    <t>Generate Optimum Drug Combination for Single Fault Scenario</t>
  </si>
  <si>
    <t>T-DRG-1.1</t>
  </si>
  <si>
    <t>DRG-1.2</t>
  </si>
  <si>
    <t>Generate Optimum Drug Combination for Multiple Fault Scenario</t>
  </si>
  <si>
    <t>T-DRG-1.2</t>
  </si>
  <si>
    <t>DRG-1.3</t>
  </si>
  <si>
    <t>Visualisation of Effect of Drug Combination</t>
  </si>
  <si>
    <t>T-DRG-1.3</t>
  </si>
  <si>
    <t>Read Only</t>
  </si>
  <si>
    <t>TIG/CSE/UD/RQMT_MATX_TEMPL v1.5</t>
  </si>
  <si>
    <t>Requirements</t>
  </si>
  <si>
    <t>Designed</t>
  </si>
  <si>
    <t>Test Case Coverage</t>
  </si>
  <si>
    <t>Technical Platform</t>
  </si>
  <si>
    <t>Prototype Coverage</t>
  </si>
  <si>
    <t>Program coverage</t>
  </si>
  <si>
    <t>Test Results</t>
  </si>
  <si>
    <t>Cancelled</t>
  </si>
  <si>
    <t>In-progress</t>
  </si>
  <si>
    <t>Open</t>
  </si>
  <si>
    <t>6.3.1</t>
  </si>
  <si>
    <t>6.3.1.1</t>
  </si>
  <si>
    <t>6.3.1.2</t>
  </si>
  <si>
    <t>6.3.2</t>
  </si>
  <si>
    <t>6.3.2.1</t>
  </si>
  <si>
    <t>6.3.2.2</t>
  </si>
  <si>
    <t>6.3.3</t>
  </si>
  <si>
    <t>6.3.3.1</t>
  </si>
  <si>
    <t>6.3.3.2</t>
  </si>
  <si>
    <t>6.3.4</t>
  </si>
  <si>
    <t>6.3.4.1</t>
  </si>
  <si>
    <t>6.3.4.2</t>
  </si>
  <si>
    <t>6.3.4.3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</si>
</sst>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8" x14ac:knownFonts="1">
    <font>
      <sz val="10"/>
      <color rgb="FF000000"/>
      <name val="Arial"/>
      <family val="2"/>
      <charset val="1"/>
    </font>
    <font>
      <b/>
      <sz val="8"/>
      <color rgb="FF4F81BD"/>
      <name val="Arial"/>
      <family val="2"/>
      <charset val="1"/>
    </font>
    <font>
      <b/>
      <sz val="7"/>
      <color rgb="FFFFFFFF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8"/>
      <name val="Arial"/>
      <family val="2"/>
      <charset val="1"/>
    </font>
    <font>
      <b/>
      <i/>
      <sz val="8"/>
      <name val="Arial"/>
      <family val="2"/>
      <charset val="1"/>
    </font>
    <font>
      <sz val="8"/>
      <name val="Arial"/>
      <family val="2"/>
      <charset val="1"/>
    </font>
    <font>
      <sz val="7"/>
      <name val="Arial"/>
      <family val="2"/>
      <charset val="1"/>
    </font>
    <font>
      <b/>
      <sz val="8"/>
      <color rgb="FFFFFFFF"/>
      <name val="Arial"/>
      <family val="2"/>
      <charset val="1"/>
    </font>
    <font>
      <sz val="7"/>
      <color rgb="FF4F81BD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C0C0C0"/>
        <bgColor rgb="FFD9D9D9"/>
      </patternFill>
    </fill>
    <fill>
      <patternFill patternType="solid">
        <fgColor rgb="FF99CCFF"/>
        <bgColor rgb="FFC0C0C0"/>
      </patternFill>
    </fill>
    <fill>
      <patternFill patternType="solid">
        <fgColor rgb="FFEAF1DD"/>
        <bgColor rgb="FFFFFFCC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protection locked="0"/>
    </xf>
    <xf numFmtId="0" fontId="1" fillId="2" borderId="0" xfId="0" applyFont="1" applyFill="1" applyBorder="1" applyAlignment="1" applyProtection="1">
      <alignment vertical="top"/>
    </xf>
    <xf numFmtId="0" fontId="2" fillId="2" borderId="0" xfId="0" applyFont="1" applyFill="1" applyBorder="1" applyAlignment="1" applyProtection="1">
      <alignment horizontal="right" vertical="top" wrapText="1"/>
    </xf>
    <xf numFmtId="0" fontId="3" fillId="0" borderId="0" xfId="0" applyFont="1" applyAlignment="1" applyProtection="1">
      <alignment vertical="top" wrapText="1"/>
      <protection locked="0"/>
    </xf>
    <xf numFmtId="0" fontId="0" fillId="0" borderId="0" xfId="0" applyFont="1" applyProtection="1">
      <protection locked="0"/>
    </xf>
    <xf numFmtId="49" fontId="5" fillId="3" borderId="1" xfId="0" applyNumberFormat="1" applyFont="1" applyFill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49" fontId="5" fillId="0" borderId="1" xfId="0" applyNumberFormat="1" applyFont="1" applyBorder="1" applyAlignment="1" applyProtection="1">
      <alignment vertical="top" wrapText="1"/>
    </xf>
    <xf numFmtId="0" fontId="6" fillId="0" borderId="1" xfId="0" applyFont="1" applyBorder="1" applyAlignment="1" applyProtection="1">
      <alignment horizontal="left" vertical="top" wrapText="1"/>
    </xf>
    <xf numFmtId="49" fontId="7" fillId="4" borderId="2" xfId="0" applyNumberFormat="1" applyFont="1" applyFill="1" applyBorder="1" applyAlignment="1">
      <alignment horizontal="left" vertical="top" wrapText="1"/>
    </xf>
    <xf numFmtId="49" fontId="8" fillId="4" borderId="3" xfId="0" applyNumberFormat="1" applyFont="1" applyFill="1" applyBorder="1" applyAlignment="1">
      <alignment horizontal="center" vertical="top" wrapText="1"/>
    </xf>
    <xf numFmtId="49" fontId="8" fillId="4" borderId="4" xfId="0" applyNumberFormat="1" applyFont="1" applyFill="1" applyBorder="1" applyAlignment="1">
      <alignment horizontal="center" vertical="top" wrapText="1"/>
    </xf>
    <xf numFmtId="49" fontId="8" fillId="5" borderId="2" xfId="0" applyNumberFormat="1" applyFont="1" applyFill="1" applyBorder="1" applyAlignment="1">
      <alignment horizontal="center" vertical="top" wrapText="1"/>
    </xf>
    <xf numFmtId="49" fontId="8" fillId="5" borderId="3" xfId="0" applyNumberFormat="1" applyFont="1" applyFill="1" applyBorder="1" applyAlignment="1">
      <alignment horizontal="left" vertical="top" wrapText="1"/>
    </xf>
    <xf numFmtId="49" fontId="7" fillId="5" borderId="5" xfId="0" applyNumberFormat="1" applyFont="1" applyFill="1" applyBorder="1" applyAlignment="1">
      <alignment horizontal="left" vertical="top" wrapText="1"/>
    </xf>
    <xf numFmtId="49" fontId="8" fillId="5" borderId="6" xfId="0" applyNumberFormat="1" applyFont="1" applyFill="1" applyBorder="1" applyAlignment="1">
      <alignment horizontal="center" vertical="top" wrapText="1"/>
    </xf>
    <xf numFmtId="49" fontId="8" fillId="5" borderId="7" xfId="0" applyNumberFormat="1" applyFont="1" applyFill="1" applyBorder="1" applyAlignment="1">
      <alignment horizontal="center" vertical="top" wrapText="1"/>
    </xf>
    <xf numFmtId="164" fontId="7" fillId="4" borderId="8" xfId="0" applyNumberFormat="1" applyFont="1" applyFill="1" applyBorder="1" applyAlignment="1">
      <alignment horizontal="center" vertical="top" wrapText="1"/>
    </xf>
    <xf numFmtId="164" fontId="7" fillId="4" borderId="5" xfId="0" applyNumberFormat="1" applyFont="1" applyFill="1" applyBorder="1" applyAlignment="1">
      <alignment horizontal="center" vertical="top" wrapText="1"/>
    </xf>
    <xf numFmtId="49" fontId="7" fillId="4" borderId="4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0" fillId="0" borderId="0" xfId="0" applyFont="1"/>
    <xf numFmtId="49" fontId="10" fillId="0" borderId="9" xfId="0" applyNumberFormat="1" applyFont="1" applyBorder="1" applyAlignment="1">
      <alignment horizontal="left" vertical="center"/>
    </xf>
    <xf numFmtId="49" fontId="9" fillId="0" borderId="9" xfId="0" applyNumberFormat="1" applyFont="1" applyBorder="1" applyAlignment="1">
      <alignment vertical="center"/>
    </xf>
    <xf numFmtId="49" fontId="9" fillId="0" borderId="9" xfId="0" applyNumberFormat="1" applyFont="1" applyBorder="1" applyAlignment="1">
      <alignment horizontal="center" vertical="center" wrapText="1"/>
    </xf>
    <xf numFmtId="49" fontId="9" fillId="0" borderId="9" xfId="0" applyNumberFormat="1" applyFont="1" applyBorder="1" applyAlignment="1">
      <alignment vertical="center" wrapText="1"/>
    </xf>
    <xf numFmtId="164" fontId="10" fillId="0" borderId="9" xfId="0" applyNumberFormat="1" applyFont="1" applyBorder="1" applyAlignment="1">
      <alignment horizontal="left" vertical="center"/>
    </xf>
    <xf numFmtId="164" fontId="9" fillId="0" borderId="9" xfId="0" applyNumberFormat="1" applyFont="1" applyBorder="1" applyAlignment="1">
      <alignment horizontal="center" vertical="center" wrapText="1"/>
    </xf>
    <xf numFmtId="164" fontId="9" fillId="0" borderId="9" xfId="0" applyNumberFormat="1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49" fontId="9" fillId="0" borderId="9" xfId="0" applyNumberFormat="1" applyFont="1" applyBorder="1" applyAlignment="1">
      <alignment horizontal="left" vertical="center"/>
    </xf>
    <xf numFmtId="49" fontId="9" fillId="0" borderId="9" xfId="0" applyNumberFormat="1" applyFont="1" applyBorder="1" applyAlignment="1">
      <alignment horizontal="left" vertical="center" wrapText="1"/>
    </xf>
    <xf numFmtId="49" fontId="10" fillId="0" borderId="9" xfId="0" applyNumberFormat="1" applyFont="1" applyBorder="1" applyAlignment="1">
      <alignment horizontal="left" vertical="center" wrapText="1"/>
    </xf>
    <xf numFmtId="49" fontId="9" fillId="0" borderId="9" xfId="0" applyNumberFormat="1" applyFont="1" applyBorder="1" applyAlignment="1">
      <alignment horizontal="center" vertical="top" wrapText="1"/>
    </xf>
    <xf numFmtId="164" fontId="9" fillId="0" borderId="9" xfId="0" applyNumberFormat="1" applyFont="1" applyBorder="1" applyAlignment="1">
      <alignment horizontal="center" vertical="top"/>
    </xf>
    <xf numFmtId="164" fontId="9" fillId="0" borderId="9" xfId="0" applyNumberFormat="1" applyFont="1" applyBorder="1" applyAlignment="1">
      <alignment horizontal="center" vertical="top" wrapText="1"/>
    </xf>
    <xf numFmtId="0" fontId="3" fillId="0" borderId="0" xfId="0" applyFont="1"/>
    <xf numFmtId="0" fontId="11" fillId="2" borderId="0" xfId="0" applyFont="1" applyFill="1" applyBorder="1"/>
    <xf numFmtId="0" fontId="3" fillId="0" borderId="0" xfId="0" applyFont="1" applyAlignment="1">
      <alignment horizontal="center"/>
    </xf>
    <xf numFmtId="0" fontId="12" fillId="0" borderId="0" xfId="0" applyFont="1" applyAlignment="1">
      <alignment vertical="top"/>
    </xf>
    <xf numFmtId="0" fontId="13" fillId="0" borderId="1" xfId="0" applyFont="1" applyBorder="1"/>
    <xf numFmtId="49" fontId="13" fillId="0" borderId="1" xfId="0" applyNumberFormat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0" xfId="0" applyFont="1"/>
    <xf numFmtId="0" fontId="16" fillId="6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7" fillId="0" borderId="0" xfId="0" applyFont="1"/>
    <xf numFmtId="49" fontId="8" fillId="4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top" wrapText="1"/>
    </xf>
    <xf numFmtId="0" fontId="4" fillId="3" borderId="1" xfId="0" applyFont="1" applyFill="1" applyBorder="1" applyAlignment="1" applyProtection="1">
      <alignment horizontal="center" vertical="top" wrapText="1"/>
    </xf>
  </cellXfs>
  <cellStyles count="1">
    <cellStyle name="Normal" xfId="0" builtinId="0"/>
  </cellStyles>
  <dxfs count="14">
    <dxf>
      <font>
        <color rgb="FF9C6500"/>
      </font>
      <fill>
        <patternFill>
          <bgColor rgb="FFFFEB9C"/>
        </patternFill>
      </fill>
      <border diagonalUp="0" diagonalDown="0">
        <left/>
        <right/>
        <top/>
        <bottom/>
      </border>
    </dxf>
    <dxf>
      <fill>
        <patternFill>
          <bgColor rgb="FF99CCFF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  <border diagonalUp="0" diagonalDown="0">
        <left/>
        <right/>
        <top/>
        <bottom/>
      </border>
    </dxf>
    <dxf>
      <font>
        <color rgb="FF9C6500"/>
      </font>
      <fill>
        <patternFill>
          <bgColor rgb="FFFFEB9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  <border diagonalUp="0" diagonalDown="0">
        <left/>
        <right/>
        <top/>
        <bottom/>
      </border>
    </dxf>
    <dxf>
      <font>
        <color rgb="FF9C6500"/>
      </font>
      <fill>
        <patternFill>
          <bgColor rgb="FFFFEB9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  <border diagonalUp="0" diagonalDown="0">
        <left/>
        <right/>
        <top/>
        <bottom/>
      </border>
    </dxf>
    <dxf>
      <font>
        <color rgb="FF9C6500"/>
      </font>
      <fill>
        <patternFill>
          <bgColor rgb="FFFFEB9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  <border diagonalUp="0" diagonalDown="0">
        <left/>
        <right/>
        <top/>
        <bottom/>
      </border>
    </dxf>
    <dxf>
      <font>
        <color rgb="FF9C6500"/>
      </font>
      <fill>
        <patternFill>
          <bgColor rgb="FFFFEB9C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D99694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F1DD"/>
      <rgbColor rgb="FFCCFFCC"/>
      <rgbColor rgb="FFFFEB9C"/>
      <rgbColor rgb="FF99CCFF"/>
      <rgbColor rgb="FFFFC7CE"/>
      <rgbColor rgb="FFCC99FF"/>
      <rgbColor rgb="FFFFCC99"/>
      <rgbColor rgb="FF4F81BD"/>
      <rgbColor rgb="FF33CCCC"/>
      <rgbColor rgb="FF92D050"/>
      <rgbColor rgb="FFFFCC66"/>
      <rgbColor rgb="FFFF9900"/>
      <rgbColor rgb="FFFF6600"/>
      <rgbColor rgb="FF595959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2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2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Requirement Elaboration</a:t>
            </a:r>
          </a:p>
        </c:rich>
      </c:tx>
      <c:overlay val="0"/>
    </c:title>
    <c:autoTitleDeleted val="0"/>
    <c:view3D>
      <c:rotX val="50"/>
      <c:rotY val="0"/>
      <c:rAngAx val="0"/>
      <c:perspective val="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/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FFFFCC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FFCC66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D99694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Statistics!$B$10:$B$13</c:f>
              <c:strCache>
                <c:ptCount val="4"/>
                <c:pt idx="0">
                  <c:v>Completed</c:v>
                </c:pt>
                <c:pt idx="1">
                  <c:v>Cancelled</c:v>
                </c:pt>
                <c:pt idx="2">
                  <c:v>In-progress</c:v>
                </c:pt>
                <c:pt idx="3">
                  <c:v>Open</c:v>
                </c:pt>
              </c:strCache>
            </c:strRef>
          </c:cat>
          <c:val>
            <c:numRef>
              <c:f>Statistics!$C$10:$C$13</c:f>
              <c:numCache>
                <c:formatCode>General</c:formatCode>
                <c:ptCount val="4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solidFill>
          <a:srgbClr val="D9D9D9"/>
        </a:solidFill>
        <a:ln>
          <a:noFill/>
        </a:ln>
      </c:spPr>
    </c:plotArea>
    <c:plotVisOnly val="0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80808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80808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Requirement Conversion Progress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Statistics!$B$2:$B$8</c:f>
              <c:strCache>
                <c:ptCount val="7"/>
                <c:pt idx="0">
                  <c:v>Requirements</c:v>
                </c:pt>
                <c:pt idx="1">
                  <c:v>Designed</c:v>
                </c:pt>
                <c:pt idx="2">
                  <c:v>Test Case Coverage</c:v>
                </c:pt>
                <c:pt idx="3">
                  <c:v>Technical Platform</c:v>
                </c:pt>
                <c:pt idx="4">
                  <c:v>Prototype Coverage</c:v>
                </c:pt>
                <c:pt idx="5">
                  <c:v>Program coverage</c:v>
                </c:pt>
                <c:pt idx="6">
                  <c:v>Test Results</c:v>
                </c:pt>
              </c:strCache>
            </c:strRef>
          </c:cat>
          <c:val>
            <c:numRef>
              <c:f>Statistics!$C$2:$C$8</c:f>
              <c:numCache>
                <c:formatCode>@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9</c:v>
                </c:pt>
                <c:pt idx="4" formatCode="General">
                  <c:v>6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599872"/>
        <c:axId val="1772603136"/>
      </c:barChart>
      <c:catAx>
        <c:axId val="177259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80808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772603136"/>
        <c:crosses val="autoZero"/>
        <c:auto val="1"/>
        <c:lblAlgn val="ctr"/>
        <c:lblOffset val="100"/>
        <c:noMultiLvlLbl val="1"/>
      </c:catAx>
      <c:valAx>
        <c:axId val="17726031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@" sourceLinked="0"/>
        <c:majorTickMark val="out"/>
        <c:minorTickMark val="none"/>
        <c:tickLblPos val="nextTo"/>
        <c:spPr>
          <a:ln w="47520">
            <a:noFill/>
          </a:ln>
        </c:spPr>
        <c:txPr>
          <a:bodyPr/>
          <a:lstStyle/>
          <a:p>
            <a:pPr>
              <a:defRPr sz="1100" b="0" strike="noStrike" spc="-1">
                <a:solidFill>
                  <a:srgbClr val="80808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7725998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0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123840</xdr:rowOff>
    </xdr:from>
    <xdr:to>
      <xdr:col>8</xdr:col>
      <xdr:colOff>18000</xdr:colOff>
      <xdr:row>26</xdr:row>
      <xdr:rowOff>160920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0</xdr:row>
      <xdr:rowOff>152280</xdr:rowOff>
    </xdr:from>
    <xdr:to>
      <xdr:col>18</xdr:col>
      <xdr:colOff>551160</xdr:colOff>
      <xdr:row>26</xdr:row>
      <xdr:rowOff>160920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1"/>
  <sheetViews>
    <sheetView zoomScale="120" zoomScaleNormal="120" workbookViewId="0">
      <selection activeCell="B16" sqref="B16"/>
    </sheetView>
  </sheetViews>
  <sheetFormatPr defaultRowHeight="12.75" x14ac:dyDescent="0.2"/>
  <cols>
    <col min="1" max="1" width="3.140625" style="1"/>
    <col min="2" max="2" width="127.28515625" style="1"/>
    <col min="3" max="3" width="1.7109375" style="2"/>
    <col min="4" max="6" width="8.5703125" style="2"/>
    <col min="7" max="14" width="8.28515625" style="2"/>
    <col min="15" max="1025" width="16.42578125" style="2"/>
  </cols>
  <sheetData>
    <row r="1" spans="1:26" ht="3" customHeight="1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0.5" customHeight="1" x14ac:dyDescent="0.2">
      <c r="A2" s="3" t="str">
        <f>CONCATENATE(Statistics!J1)</f>
        <v>TIG/CSE/UD/RQMT_MATX_TEMPL v1.5</v>
      </c>
      <c r="B2" s="4" t="str">
        <f>A2</f>
        <v>TIG/CSE/UD/RQMT_MATX_TEMPL v1.5</v>
      </c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53" t="s">
        <v>0</v>
      </c>
      <c r="B3" s="53"/>
      <c r="C3" s="5"/>
      <c r="D3" s="5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">
      <c r="A4" s="7" t="s">
        <v>1</v>
      </c>
      <c r="B4" s="8" t="s">
        <v>2</v>
      </c>
      <c r="C4" s="5"/>
      <c r="D4" s="5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">
      <c r="A5" s="7" t="s">
        <v>3</v>
      </c>
      <c r="B5" s="8" t="s">
        <v>4</v>
      </c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">
      <c r="A6" s="7" t="s">
        <v>5</v>
      </c>
      <c r="B6" s="8" t="s">
        <v>6</v>
      </c>
      <c r="C6" s="5"/>
      <c r="D6" s="5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5.5" customHeight="1" x14ac:dyDescent="0.2">
      <c r="A7" s="9"/>
      <c r="B7" s="10" t="s">
        <v>7</v>
      </c>
      <c r="C7" s="5"/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5.5" customHeight="1" x14ac:dyDescent="0.2">
      <c r="A8" s="9"/>
      <c r="B8" s="10" t="s">
        <v>8</v>
      </c>
      <c r="C8" s="5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14.75" customHeight="1" x14ac:dyDescent="0.2">
      <c r="A9" s="9"/>
      <c r="B9" s="10" t="s">
        <v>9</v>
      </c>
      <c r="C9" s="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2">
      <c r="A10" s="9"/>
      <c r="B10" s="10" t="s">
        <v>10</v>
      </c>
      <c r="C10" s="5"/>
      <c r="D10" s="5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5.5" customHeight="1" x14ac:dyDescent="0.2">
      <c r="A11" s="9"/>
      <c r="B11" s="10" t="s">
        <v>11</v>
      </c>
      <c r="C11" s="5"/>
      <c r="D11" s="5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5.5" customHeight="1" x14ac:dyDescent="0.2">
      <c r="A12" s="9"/>
      <c r="B12" s="10" t="s">
        <v>12</v>
      </c>
      <c r="C12" s="5"/>
      <c r="D12" s="5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5.5" customHeight="1" x14ac:dyDescent="0.2">
      <c r="A13" s="9"/>
      <c r="B13" s="10" t="s">
        <v>13</v>
      </c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5.5" customHeight="1" x14ac:dyDescent="0.2">
      <c r="A14" s="9"/>
      <c r="B14" s="10" t="s">
        <v>14</v>
      </c>
      <c r="C14" s="5"/>
      <c r="D14" s="5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5.5" customHeight="1" x14ac:dyDescent="0.2">
      <c r="A15" s="9"/>
      <c r="B15" s="10" t="s">
        <v>15</v>
      </c>
      <c r="C15" s="5"/>
      <c r="D15" s="5" t="s">
        <v>16</v>
      </c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5.5" customHeight="1" x14ac:dyDescent="0.2">
      <c r="A16" s="9"/>
      <c r="B16" s="10" t="s">
        <v>17</v>
      </c>
      <c r="C16" s="5"/>
      <c r="D16" s="5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">
      <c r="A17" s="9"/>
      <c r="B17" s="10" t="s">
        <v>18</v>
      </c>
      <c r="C17" s="5"/>
      <c r="D17" s="5" t="s">
        <v>16</v>
      </c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5.5" customHeight="1" x14ac:dyDescent="0.2">
      <c r="A18" s="7" t="s">
        <v>19</v>
      </c>
      <c r="B18" s="8" t="s">
        <v>20</v>
      </c>
      <c r="C18" s="5"/>
      <c r="D18" s="5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5.5" customHeight="1" x14ac:dyDescent="0.2">
      <c r="A19" s="7" t="s">
        <v>21</v>
      </c>
      <c r="B19" s="8" t="s">
        <v>22</v>
      </c>
      <c r="C19" s="5"/>
      <c r="D19" s="5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5.5" customHeight="1" x14ac:dyDescent="0.2">
      <c r="A20" s="7" t="s">
        <v>23</v>
      </c>
      <c r="B20" s="8" t="s">
        <v>24</v>
      </c>
      <c r="C20" s="5"/>
      <c r="D20" s="5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"/>
    <row r="22" spans="1:26" ht="12.75" customHeight="1" x14ac:dyDescent="0.2"/>
    <row r="23" spans="1:26" ht="12.75" customHeight="1" x14ac:dyDescent="0.2"/>
    <row r="24" spans="1:26" ht="12.75" customHeight="1" x14ac:dyDescent="0.2"/>
    <row r="25" spans="1:26" ht="12.75" customHeight="1" x14ac:dyDescent="0.2"/>
    <row r="26" spans="1:26" ht="12.75" customHeight="1" x14ac:dyDescent="0.2"/>
    <row r="27" spans="1:26" ht="12.75" customHeight="1" x14ac:dyDescent="0.2"/>
    <row r="28" spans="1:26" ht="12.75" customHeight="1" x14ac:dyDescent="0.2"/>
    <row r="29" spans="1:26" ht="12.75" customHeight="1" x14ac:dyDescent="0.2"/>
    <row r="30" spans="1:26" ht="12.75" customHeight="1" x14ac:dyDescent="0.2"/>
    <row r="31" spans="1:26" ht="12.75" customHeight="1" x14ac:dyDescent="0.2"/>
    <row r="32" spans="1:2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sheetProtection password="DCC7" sheet="1" objects="1" scenarios="1"/>
  <mergeCells count="1">
    <mergeCell ref="A3:B3"/>
  </mergeCells>
  <conditionalFormatting sqref="A2">
    <cfRule type="cellIs" dxfId="13" priority="2" operator="equal">
      <formula>"In-progress"</formula>
    </cfRule>
  </conditionalFormatting>
  <conditionalFormatting sqref="A2">
    <cfRule type="cellIs" dxfId="12" priority="3" operator="equal">
      <formula>"Open"</formula>
    </cfRule>
  </conditionalFormatting>
  <conditionalFormatting sqref="A2">
    <cfRule type="cellIs" dxfId="11" priority="4" operator="equal">
      <formula>"Completed"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zoomScale="120" zoomScaleNormal="12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F5" sqref="F5"/>
    </sheetView>
  </sheetViews>
  <sheetFormatPr defaultRowHeight="12.75" x14ac:dyDescent="0.2"/>
  <cols>
    <col min="1" max="1" width="8.7109375"/>
    <col min="2" max="2" width="43.5703125"/>
    <col min="3" max="3" width="10.42578125"/>
    <col min="4" max="4" width="7.42578125"/>
    <col min="5" max="5" width="7.7109375"/>
    <col min="6" max="6" width="8.85546875"/>
    <col min="7" max="7" width="15.85546875"/>
    <col min="8" max="8" width="8.7109375"/>
    <col min="9" max="10" width="8.42578125"/>
    <col min="11" max="11" width="24.7109375"/>
    <col min="12" max="21" width="8.28515625"/>
    <col min="22" max="1025" width="8.42578125"/>
  </cols>
  <sheetData>
    <row r="1" spans="1:26" ht="46.5" customHeight="1" x14ac:dyDescent="0.2">
      <c r="A1" s="11" t="s">
        <v>25</v>
      </c>
      <c r="B1" s="12" t="s">
        <v>26</v>
      </c>
      <c r="C1" s="13" t="s">
        <v>27</v>
      </c>
      <c r="D1" s="14" t="s">
        <v>28</v>
      </c>
      <c r="E1" s="15" t="s">
        <v>29</v>
      </c>
      <c r="F1" s="16" t="s">
        <v>30</v>
      </c>
      <c r="G1" s="17" t="s">
        <v>31</v>
      </c>
      <c r="H1" s="18" t="s">
        <v>32</v>
      </c>
      <c r="I1" s="19" t="s">
        <v>33</v>
      </c>
      <c r="J1" s="20" t="s">
        <v>34</v>
      </c>
      <c r="K1" s="21" t="s">
        <v>35</v>
      </c>
      <c r="L1" s="22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1.25" customHeight="1" x14ac:dyDescent="0.2">
      <c r="A2" s="24" t="s">
        <v>36</v>
      </c>
      <c r="B2" s="25" t="s">
        <v>37</v>
      </c>
      <c r="C2" s="26" t="s">
        <v>38</v>
      </c>
      <c r="D2" s="26" t="s">
        <v>39</v>
      </c>
      <c r="E2" s="27" t="s">
        <v>95</v>
      </c>
      <c r="F2" s="28" t="s">
        <v>40</v>
      </c>
      <c r="G2" s="26"/>
      <c r="H2" s="26" t="s">
        <v>41</v>
      </c>
      <c r="I2" s="29"/>
      <c r="J2" s="30"/>
      <c r="K2" s="30"/>
      <c r="L2" s="31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1.25" customHeight="1" x14ac:dyDescent="0.2">
      <c r="A3" s="24" t="s">
        <v>42</v>
      </c>
      <c r="B3" s="32" t="s">
        <v>43</v>
      </c>
      <c r="C3" s="26" t="s">
        <v>38</v>
      </c>
      <c r="D3" s="26" t="s">
        <v>39</v>
      </c>
      <c r="E3" s="27" t="s">
        <v>96</v>
      </c>
      <c r="F3" s="28"/>
      <c r="G3" s="26" t="s">
        <v>45</v>
      </c>
      <c r="H3" s="26" t="s">
        <v>41</v>
      </c>
      <c r="I3" s="29"/>
      <c r="J3" s="30"/>
      <c r="K3" s="30"/>
      <c r="L3" s="31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1.25" customHeight="1" x14ac:dyDescent="0.2">
      <c r="A4" s="24" t="s">
        <v>46</v>
      </c>
      <c r="B4" s="32" t="s">
        <v>47</v>
      </c>
      <c r="C4" s="26" t="s">
        <v>38</v>
      </c>
      <c r="D4" s="26" t="s">
        <v>39</v>
      </c>
      <c r="E4" s="27" t="s">
        <v>97</v>
      </c>
      <c r="F4" s="28" t="s">
        <v>44</v>
      </c>
      <c r="G4" s="26" t="s">
        <v>48</v>
      </c>
      <c r="H4" s="26" t="s">
        <v>41</v>
      </c>
      <c r="I4" s="29"/>
      <c r="J4" s="30"/>
      <c r="K4" s="30"/>
      <c r="L4" s="31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1.25" customHeight="1" x14ac:dyDescent="0.2">
      <c r="A5" s="24" t="s">
        <v>49</v>
      </c>
      <c r="B5" s="32" t="s">
        <v>50</v>
      </c>
      <c r="C5" s="26" t="s">
        <v>38</v>
      </c>
      <c r="D5" s="26" t="s">
        <v>51</v>
      </c>
      <c r="E5" s="27" t="s">
        <v>98</v>
      </c>
      <c r="F5" s="28" t="s">
        <v>52</v>
      </c>
      <c r="G5" s="26"/>
      <c r="H5" s="26" t="s">
        <v>41</v>
      </c>
      <c r="I5" s="29"/>
      <c r="J5" s="30"/>
      <c r="K5" s="30"/>
      <c r="L5" s="31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x14ac:dyDescent="0.2">
      <c r="A6" s="24" t="s">
        <v>53</v>
      </c>
      <c r="B6" s="32" t="s">
        <v>54</v>
      </c>
      <c r="C6" s="26" t="s">
        <v>38</v>
      </c>
      <c r="D6" s="26" t="s">
        <v>51</v>
      </c>
      <c r="E6" s="27" t="s">
        <v>99</v>
      </c>
      <c r="F6" s="28" t="s">
        <v>55</v>
      </c>
      <c r="G6" s="26" t="s">
        <v>48</v>
      </c>
      <c r="H6" s="26" t="s">
        <v>41</v>
      </c>
      <c r="I6" s="29"/>
      <c r="J6" s="30"/>
      <c r="K6" s="30"/>
      <c r="L6" s="31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x14ac:dyDescent="0.2">
      <c r="A7" s="24" t="s">
        <v>56</v>
      </c>
      <c r="B7" s="32" t="s">
        <v>57</v>
      </c>
      <c r="C7" s="26" t="s">
        <v>38</v>
      </c>
      <c r="D7" s="26" t="s">
        <v>51</v>
      </c>
      <c r="E7" s="27" t="s">
        <v>100</v>
      </c>
      <c r="F7" s="28" t="s">
        <v>58</v>
      </c>
      <c r="G7" s="26" t="s">
        <v>48</v>
      </c>
      <c r="H7" s="26" t="s">
        <v>41</v>
      </c>
      <c r="I7" s="29"/>
      <c r="J7" s="30"/>
      <c r="K7" s="30"/>
      <c r="L7" s="31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1.25" customHeight="1" x14ac:dyDescent="0.2">
      <c r="A8" s="24" t="s">
        <v>59</v>
      </c>
      <c r="B8" s="32" t="s">
        <v>60</v>
      </c>
      <c r="C8" s="26" t="s">
        <v>38</v>
      </c>
      <c r="D8" s="26" t="s">
        <v>61</v>
      </c>
      <c r="E8" s="27" t="s">
        <v>101</v>
      </c>
      <c r="F8" s="28" t="s">
        <v>62</v>
      </c>
      <c r="G8" s="26"/>
      <c r="H8" s="26" t="s">
        <v>63</v>
      </c>
      <c r="I8" s="29"/>
      <c r="J8" s="30"/>
      <c r="K8" s="30"/>
      <c r="L8" s="31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1.25" customHeight="1" x14ac:dyDescent="0.2">
      <c r="A9" s="24" t="s">
        <v>64</v>
      </c>
      <c r="B9" s="32" t="s">
        <v>65</v>
      </c>
      <c r="C9" s="26" t="s">
        <v>38</v>
      </c>
      <c r="D9" s="26" t="s">
        <v>61</v>
      </c>
      <c r="E9" s="27" t="s">
        <v>102</v>
      </c>
      <c r="F9" s="28" t="s">
        <v>66</v>
      </c>
      <c r="G9" s="26" t="s">
        <v>48</v>
      </c>
      <c r="H9" s="26" t="s">
        <v>63</v>
      </c>
      <c r="I9" s="29"/>
      <c r="J9" s="30"/>
      <c r="K9" s="30"/>
      <c r="L9" s="31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1.25" customHeight="1" x14ac:dyDescent="0.2">
      <c r="A10" s="24" t="s">
        <v>67</v>
      </c>
      <c r="B10" s="32" t="s">
        <v>68</v>
      </c>
      <c r="C10" s="26" t="s">
        <v>38</v>
      </c>
      <c r="D10" s="26" t="s">
        <v>61</v>
      </c>
      <c r="E10" s="27" t="s">
        <v>103</v>
      </c>
      <c r="F10" s="28" t="s">
        <v>69</v>
      </c>
      <c r="G10" s="26" t="s">
        <v>48</v>
      </c>
      <c r="H10" s="26" t="s">
        <v>63</v>
      </c>
      <c r="I10" s="29"/>
      <c r="J10" s="30"/>
      <c r="K10" s="30"/>
      <c r="L10" s="31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x14ac:dyDescent="0.2">
      <c r="A11" s="24" t="s">
        <v>70</v>
      </c>
      <c r="B11" s="32" t="s">
        <v>71</v>
      </c>
      <c r="C11" s="26" t="s">
        <v>38</v>
      </c>
      <c r="D11" s="26" t="s">
        <v>72</v>
      </c>
      <c r="E11" s="27" t="s">
        <v>104</v>
      </c>
      <c r="F11" s="28" t="s">
        <v>73</v>
      </c>
      <c r="G11" s="26"/>
      <c r="H11" s="26" t="s">
        <v>63</v>
      </c>
      <c r="I11" s="29"/>
      <c r="J11" s="30"/>
      <c r="K11" s="30"/>
      <c r="L11" s="31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1.25" customHeight="1" x14ac:dyDescent="0.2">
      <c r="A12" s="24" t="s">
        <v>74</v>
      </c>
      <c r="B12" s="32" t="s">
        <v>75</v>
      </c>
      <c r="C12" s="26" t="s">
        <v>38</v>
      </c>
      <c r="D12" s="26" t="s">
        <v>72</v>
      </c>
      <c r="E12" s="27" t="s">
        <v>105</v>
      </c>
      <c r="F12" s="28" t="s">
        <v>76</v>
      </c>
      <c r="G12" s="26" t="s">
        <v>48</v>
      </c>
      <c r="H12" s="26" t="s">
        <v>63</v>
      </c>
      <c r="I12" s="29"/>
      <c r="J12" s="30"/>
      <c r="K12" s="30"/>
      <c r="L12" s="31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1.25" customHeight="1" x14ac:dyDescent="0.2">
      <c r="A13" s="24" t="s">
        <v>77</v>
      </c>
      <c r="B13" s="32" t="s">
        <v>78</v>
      </c>
      <c r="C13" s="26" t="s">
        <v>38</v>
      </c>
      <c r="D13" s="26" t="s">
        <v>72</v>
      </c>
      <c r="E13" s="27" t="s">
        <v>106</v>
      </c>
      <c r="F13" s="28" t="s">
        <v>79</v>
      </c>
      <c r="G13" s="26" t="s">
        <v>48</v>
      </c>
      <c r="H13" s="26" t="s">
        <v>63</v>
      </c>
      <c r="I13" s="29"/>
      <c r="J13" s="30"/>
      <c r="K13" s="30"/>
      <c r="L13" s="31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x14ac:dyDescent="0.2">
      <c r="A14" s="24" t="s">
        <v>80</v>
      </c>
      <c r="B14" s="33" t="s">
        <v>81</v>
      </c>
      <c r="C14" s="26" t="s">
        <v>38</v>
      </c>
      <c r="D14" s="26" t="s">
        <v>72</v>
      </c>
      <c r="E14" s="27" t="s">
        <v>107</v>
      </c>
      <c r="F14" s="34" t="s">
        <v>82</v>
      </c>
      <c r="G14" s="26" t="s">
        <v>48</v>
      </c>
      <c r="H14" s="26" t="s">
        <v>63</v>
      </c>
      <c r="I14" s="35"/>
      <c r="J14" s="36"/>
      <c r="K14" s="35"/>
      <c r="L14" s="31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x14ac:dyDescent="0.2">
      <c r="A15" s="24"/>
      <c r="B15" s="33"/>
      <c r="C15" s="26"/>
      <c r="D15" s="26"/>
      <c r="E15" s="26"/>
      <c r="F15" s="26"/>
      <c r="G15" s="26"/>
      <c r="H15" s="26"/>
      <c r="I15" s="35"/>
      <c r="J15" s="36"/>
      <c r="K15" s="35"/>
      <c r="L15" s="31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1.25" customHeight="1" x14ac:dyDescent="0.2">
      <c r="A16" s="24"/>
      <c r="B16" s="27"/>
      <c r="C16" s="26"/>
      <c r="D16" s="26"/>
      <c r="E16" s="27"/>
      <c r="F16" s="28"/>
      <c r="G16" s="26"/>
      <c r="H16" s="26"/>
      <c r="I16" s="37"/>
      <c r="J16" s="36"/>
      <c r="K16" s="36"/>
      <c r="L16" s="31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</sheetData>
  <autoFilter ref="A1:K1"/>
  <conditionalFormatting sqref="H3:H210">
    <cfRule type="cellIs" dxfId="10" priority="2" operator="equal">
      <formula>"In Progress"</formula>
    </cfRule>
  </conditionalFormatting>
  <conditionalFormatting sqref="H3:H210">
    <cfRule type="cellIs" dxfId="9" priority="3" operator="equal">
      <formula>"Testing"</formula>
    </cfRule>
  </conditionalFormatting>
  <conditionalFormatting sqref="H3:H210">
    <cfRule type="cellIs" dxfId="8" priority="4" operator="equal">
      <formula>"Completed"</formula>
    </cfRule>
  </conditionalFormatting>
  <conditionalFormatting sqref="H2:H13">
    <cfRule type="cellIs" dxfId="7" priority="5" operator="equal">
      <formula>"In Progress"</formula>
    </cfRule>
  </conditionalFormatting>
  <conditionalFormatting sqref="H2:H13">
    <cfRule type="cellIs" dxfId="6" priority="6" operator="equal">
      <formula>"Testing"</formula>
    </cfRule>
  </conditionalFormatting>
  <conditionalFormatting sqref="H2:H13">
    <cfRule type="cellIs" dxfId="5" priority="7" operator="equal">
      <formula>"Completed"</formula>
    </cfRule>
  </conditionalFormatting>
  <conditionalFormatting sqref="C2:C14">
    <cfRule type="cellIs" dxfId="4" priority="8" operator="equal">
      <formula>"In-progress"</formula>
    </cfRule>
  </conditionalFormatting>
  <conditionalFormatting sqref="C2:C14">
    <cfRule type="cellIs" dxfId="3" priority="9" operator="equal">
      <formula>"Open"</formula>
    </cfRule>
  </conditionalFormatting>
  <conditionalFormatting sqref="C2:C14">
    <cfRule type="cellIs" dxfId="2" priority="10" operator="equal">
      <formula>"Completed"</formula>
    </cfRule>
  </conditionalFormatting>
  <conditionalFormatting sqref="H2:H13">
    <cfRule type="cellIs" dxfId="1" priority="11" operator="equal">
      <formula>"Yes"</formula>
    </cfRule>
  </conditionalFormatting>
  <dataValidations count="4">
    <dataValidation type="list" allowBlank="1" showErrorMessage="1" sqref="H16">
      <formula1>"Yes,No"</formula1>
      <formula2>0</formula2>
    </dataValidation>
    <dataValidation type="list" allowBlank="1" showErrorMessage="1" sqref="C15:C16">
      <formula1>"Open,In-progress,Cancelled,Completed"</formula1>
      <formula2>0</formula2>
    </dataValidation>
    <dataValidation type="list" operator="equal" allowBlank="1" showErrorMessage="1" sqref="C2:C14">
      <formula1>"Open,In-progress,Cancelled,Completed"</formula1>
      <formula2>0</formula2>
    </dataValidation>
    <dataValidation type="list" operator="equal" allowBlank="1" showErrorMessage="1" sqref="H2:H13">
      <formula1>"Yes,No"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zoomScale="120" zoomScaleNormal="120" workbookViewId="0">
      <selection activeCell="F3" sqref="F3"/>
    </sheetView>
  </sheetViews>
  <sheetFormatPr defaultRowHeight="12.75" x14ac:dyDescent="0.2"/>
  <cols>
    <col min="1" max="1" width="1.140625"/>
    <col min="2" max="2" width="19.85546875"/>
    <col min="3" max="3" width="8.5703125"/>
    <col min="4" max="4" width="15.7109375"/>
    <col min="5" max="8" width="8.5703125"/>
    <col min="9" max="9" width="1.7109375"/>
    <col min="10" max="10" width="8.5703125"/>
    <col min="11" max="20" width="8.28515625"/>
    <col min="21" max="1025" width="8.42578125"/>
  </cols>
  <sheetData>
    <row r="1" spans="1:26" ht="12.75" customHeight="1" x14ac:dyDescent="0.2">
      <c r="A1" s="38"/>
      <c r="B1" s="39" t="s">
        <v>83</v>
      </c>
      <c r="C1" s="40"/>
      <c r="D1" s="38"/>
      <c r="E1" s="38"/>
      <c r="F1" s="38"/>
      <c r="G1" s="38"/>
      <c r="H1" s="38"/>
      <c r="I1" s="38"/>
      <c r="J1" s="41" t="s">
        <v>84</v>
      </c>
      <c r="K1" s="38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 x14ac:dyDescent="0.25">
      <c r="A2" s="38"/>
      <c r="B2" s="42" t="s">
        <v>85</v>
      </c>
      <c r="C2" s="43">
        <f>COUNTIF('Traceability Matrix'!B:B,"&gt; ")-1</f>
        <v>13</v>
      </c>
      <c r="D2" s="38"/>
      <c r="E2" s="38"/>
      <c r="F2" s="38"/>
      <c r="G2" s="38"/>
      <c r="H2" s="38"/>
      <c r="I2" s="38"/>
      <c r="J2" s="38"/>
      <c r="K2" s="38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 customHeight="1" x14ac:dyDescent="0.25">
      <c r="A3" s="38"/>
      <c r="B3" s="44" t="s">
        <v>86</v>
      </c>
      <c r="C3" s="43">
        <f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13</v>
      </c>
      <c r="D3" s="45"/>
      <c r="E3" s="38"/>
      <c r="F3" s="38"/>
      <c r="G3" s="38"/>
      <c r="H3" s="38"/>
      <c r="I3" s="38"/>
      <c r="J3" s="38"/>
      <c r="K3" s="38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75" customHeight="1" x14ac:dyDescent="0.25">
      <c r="A4" s="38"/>
      <c r="B4" s="44" t="s">
        <v>87</v>
      </c>
      <c r="C4" s="43">
        <f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12</v>
      </c>
      <c r="D4" s="45" t="str">
        <f>IF(C4&gt;C$3,"Fill design details!","")</f>
        <v/>
      </c>
      <c r="E4" s="38"/>
      <c r="F4" s="38"/>
      <c r="G4" s="38"/>
      <c r="H4" s="38"/>
      <c r="I4" s="38"/>
      <c r="J4" s="38"/>
      <c r="K4" s="38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 x14ac:dyDescent="0.25">
      <c r="A5" s="38"/>
      <c r="B5" s="44" t="s">
        <v>88</v>
      </c>
      <c r="C5" s="43">
        <f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9</v>
      </c>
      <c r="D5" s="45"/>
      <c r="E5" s="38"/>
      <c r="F5" s="38"/>
      <c r="G5" s="38"/>
      <c r="H5" s="38"/>
      <c r="I5" s="38"/>
      <c r="J5" s="38"/>
      <c r="K5" s="38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2.75" customHeight="1" x14ac:dyDescent="0.25">
      <c r="A6" s="38"/>
      <c r="B6" s="46" t="s">
        <v>89</v>
      </c>
      <c r="C6" s="47">
        <f>COUNTIF('Traceability Matrix'!H:H,"Yes")</f>
        <v>6</v>
      </c>
      <c r="D6" s="45" t="str">
        <f>IF(C6&gt;C$3,"Fill design details!","")</f>
        <v/>
      </c>
      <c r="E6" s="38"/>
      <c r="F6" s="38"/>
      <c r="G6" s="38"/>
      <c r="H6" s="38"/>
      <c r="I6" s="38"/>
      <c r="J6" s="38"/>
      <c r="K6" s="38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2.75" customHeight="1" x14ac:dyDescent="0.25">
      <c r="A7" s="38"/>
      <c r="B7" s="44" t="s">
        <v>90</v>
      </c>
      <c r="C7" s="48">
        <f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0</v>
      </c>
      <c r="D7" s="45" t="str">
        <f>IF(C7&gt;C$3,"Fill design details!","")</f>
        <v/>
      </c>
      <c r="E7" s="38"/>
      <c r="F7" s="38"/>
      <c r="G7" s="38"/>
      <c r="H7" s="38"/>
      <c r="I7" s="38"/>
      <c r="J7" s="38"/>
      <c r="K7" s="38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.75" customHeight="1" x14ac:dyDescent="0.25">
      <c r="A8" s="38"/>
      <c r="B8" s="44" t="s">
        <v>91</v>
      </c>
      <c r="C8" s="48">
        <f>COUNTIF('Traceability Matrix'!J:J,"&gt; ")-1-COUNTIF('Traceability Matrix'!J:J,"tbd")-COUNTIF('Traceability Matrix'!J:J,"to be done")--COUNTIF('Traceability Matrix'!J:J,"on hold")-COUNTIF('Traceability Matrix'!J:J,"hold")-COUNTIF('Traceability Matrix'!J:J,".")--COUNTIF('Traceability Matrix'!J:J,"-")-COUNTIF('Traceability Matrix'!J:J,"ok")--COUNTIF('Traceability Matrix'!J:J,"yes")--COUNTIF('Traceability Matrix'!J:J,"no")</f>
        <v>0</v>
      </c>
      <c r="D8" s="45"/>
      <c r="E8" s="38"/>
      <c r="F8" s="38"/>
      <c r="G8" s="38"/>
      <c r="H8" s="38"/>
      <c r="I8" s="38"/>
      <c r="J8" s="38"/>
      <c r="K8" s="38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 x14ac:dyDescent="0.2">
      <c r="A9" s="38"/>
      <c r="B9" s="49"/>
      <c r="C9" s="40"/>
      <c r="D9" s="38"/>
      <c r="E9" s="38"/>
      <c r="F9" s="38"/>
      <c r="G9" s="38"/>
      <c r="H9" s="38"/>
      <c r="I9" s="38"/>
      <c r="J9" s="38"/>
      <c r="K9" s="38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 x14ac:dyDescent="0.2">
      <c r="A10" s="38"/>
      <c r="B10" s="50" t="s">
        <v>38</v>
      </c>
      <c r="C10" s="51">
        <f>COUNTIF('Traceability Matrix'!C:C,B10)</f>
        <v>13</v>
      </c>
      <c r="D10" s="38"/>
      <c r="E10" s="38"/>
      <c r="F10" s="38"/>
      <c r="G10" s="38"/>
      <c r="H10" s="38"/>
      <c r="I10" s="38"/>
      <c r="J10" s="38"/>
      <c r="K10" s="38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 x14ac:dyDescent="0.2">
      <c r="A11" s="38"/>
      <c r="B11" s="52" t="s">
        <v>92</v>
      </c>
      <c r="C11" s="51">
        <f>COUNTIF('Traceability Matrix'!C:C,B11)</f>
        <v>0</v>
      </c>
      <c r="D11" s="38"/>
      <c r="E11" s="38"/>
      <c r="F11" s="38"/>
      <c r="G11" s="38"/>
      <c r="H11" s="38"/>
      <c r="I11" s="38"/>
      <c r="J11" s="38"/>
      <c r="K11" s="38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 customHeight="1" x14ac:dyDescent="0.2">
      <c r="A12" s="38"/>
      <c r="B12" s="52" t="s">
        <v>93</v>
      </c>
      <c r="C12" s="51">
        <f>COUNTIF('Traceability Matrix'!C:C,B12)</f>
        <v>0</v>
      </c>
      <c r="D12" s="38"/>
      <c r="E12" s="38"/>
      <c r="F12" s="38"/>
      <c r="G12" s="38"/>
      <c r="H12" s="38"/>
      <c r="I12" s="38"/>
      <c r="J12" s="38"/>
      <c r="K12" s="38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 x14ac:dyDescent="0.2">
      <c r="A13" s="38"/>
      <c r="B13" s="52" t="s">
        <v>94</v>
      </c>
      <c r="C13" s="51">
        <f>COUNTIF('Traceability Matrix'!C:C,B13)</f>
        <v>0</v>
      </c>
      <c r="D13" s="38"/>
      <c r="E13" s="38"/>
      <c r="F13" s="38"/>
      <c r="G13" s="38"/>
      <c r="H13" s="38"/>
      <c r="I13" s="38"/>
      <c r="J13" s="38"/>
      <c r="K13" s="38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</sheetData>
  <sheetProtection password="DCC7" sheet="1" objects="1" scenarios="1" selectLockedCells="1" selectUnlockedCells="1"/>
  <conditionalFormatting sqref="C3:C8">
    <cfRule type="cellIs" dxfId="0" priority="2" operator="equal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Traceability Matrix</vt:lpstr>
      <vt:lpstr>Statistics</vt:lpstr>
      <vt:lpstr>'Traceability Matrix'!_FilterDatabase</vt:lpstr>
      <vt:lpstr>'Traceability Matrix'!_FilterDatabase_0</vt:lpstr>
      <vt:lpstr>'Traceability Matrix'!_FilterDatabase_0_0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Abhisek Karmakar</cp:lastModifiedBy>
  <cp:revision>7</cp:revision>
  <dcterms:modified xsi:type="dcterms:W3CDTF">2017-11-28T08:12:29Z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