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N\c--a--n--c--e--r12_16_17-master\finalDocs\"/>
    </mc:Choice>
  </mc:AlternateContent>
  <bookViews>
    <workbookView xWindow="0" yWindow="0" windowWidth="20460" windowHeight="7830" tabRatio="500" activeTab="1"/>
  </bookViews>
  <sheets>
    <sheet name="Instructions" sheetId="1" r:id="rId1"/>
    <sheet name="Traceability Matrix" sheetId="2" r:id="rId2"/>
    <sheet name="Statistics" sheetId="3" r:id="rId3"/>
  </sheets>
  <definedNames>
    <definedName name="_xlnm._FilterDatabase" localSheetId="1" hidden="1">'Traceability Matrix'!$A$1:$K$13</definedName>
    <definedName name="_FilterDatabase_0" localSheetId="1">'Traceability Matrix'!$A$1:$K$1</definedName>
    <definedName name="_FilterDatabase_0_0" localSheetId="1">'Traceability Matrix'!$A$1:$K$1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8" i="3"/>
  <c r="C7" i="3"/>
  <c r="D7" i="3" s="1"/>
  <c r="C6" i="3"/>
  <c r="D6" i="3" s="1"/>
  <c r="C5" i="3"/>
  <c r="C4" i="3"/>
  <c r="C3" i="3"/>
  <c r="D4" i="3" s="1"/>
  <c r="C2" i="3"/>
  <c r="A2" i="1"/>
  <c r="B2" i="1" s="1"/>
</calcChain>
</file>

<file path=xl/sharedStrings.xml><?xml version="1.0" encoding="utf-8"?>
<sst xmlns="http://schemas.openxmlformats.org/spreadsheetml/2006/main" count="175" uniqueCount="126">
  <si>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</si>
  <si>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</si>
  <si>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</si>
  <si>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</si>
  <si>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</si>
  <si>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</si>
  <si>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</si>
  <si>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</si>
  <si>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</si>
  <si>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</si>
  <si>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</si>
  <si>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</si>
  <si>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</si>
  <si>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</si>
  <si>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</si>
  <si>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</si>
  <si>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</si>
  <si>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</si>
  <si>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</si>
  <si>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</si>
  <si>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</si>
  <si>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</si>
  <si>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</si>
  <si>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</si>
  <si>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</si>
  <si>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</si>
  <si>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</si>
  <si>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</si>
  <si>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</si>
  <si>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</si>
  <si>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</si>
  <si>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</si>
  <si>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</si>
  <si>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</si>
  <si>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</si>
  <si>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</si>
  <si>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BNM-1</t>
  </si>
  <si>
    <t>Boolean Network Modelling</t>
  </si>
  <si>
    <t>Completed</t>
  </si>
  <si>
    <t>BNM</t>
  </si>
  <si>
    <t>5.3.1</t>
  </si>
  <si>
    <t>T-BNM-1</t>
  </si>
  <si>
    <t>Yes</t>
  </si>
  <si>
    <t>BNM-1.1</t>
  </si>
  <si>
    <t>Model Boolean Network</t>
  </si>
  <si>
    <t>5.3.1.1</t>
  </si>
  <si>
    <t>T-BNM-1.1</t>
  </si>
  <si>
    <t>Python</t>
  </si>
  <si>
    <t>pathway_normal.py, pathway_drugged,py, pathway_custom.py</t>
  </si>
  <si>
    <t>UNQ-1</t>
  </si>
  <si>
    <t>Unique Input Vector Identification</t>
  </si>
  <si>
    <t>UNQ</t>
  </si>
  <si>
    <t>5.3.2</t>
  </si>
  <si>
    <t>T-UNQ-1</t>
  </si>
  <si>
    <t>UNQ-1.1</t>
  </si>
  <si>
    <t>Executing Fault-less Boolean Network</t>
  </si>
  <si>
    <t>5.3.2.1</t>
  </si>
  <si>
    <t>T-UNQ-1.1</t>
  </si>
  <si>
    <t>fault_zero.py</t>
  </si>
  <si>
    <t>UNQ-1.2</t>
  </si>
  <si>
    <t>Realisation of Unique Input Vector</t>
  </si>
  <si>
    <t>5.3.2.2</t>
  </si>
  <si>
    <t>T-UNQ-1.2</t>
  </si>
  <si>
    <t>FLT-1</t>
  </si>
  <si>
    <t>Fault Introduction into Boolean Network</t>
  </si>
  <si>
    <t>FLT</t>
  </si>
  <si>
    <t>5.3.3</t>
  </si>
  <si>
    <t>T-FLT-1</t>
  </si>
  <si>
    <t>FLT-1.1</t>
  </si>
  <si>
    <t>Simulating Single Fault Scenario</t>
  </si>
  <si>
    <t>5.3.3.1</t>
  </si>
  <si>
    <t>T-FLT-1.1</t>
  </si>
  <si>
    <t>fault_one.py</t>
  </si>
  <si>
    <t>FLT-1.2</t>
  </si>
  <si>
    <t>Simulating Multiple Fault Scenario</t>
  </si>
  <si>
    <t>5.3.3.2</t>
  </si>
  <si>
    <t>T-FLT-1.2</t>
  </si>
  <si>
    <t>fault_two.py, fault_three.py</t>
  </si>
  <si>
    <t>DRG-1</t>
  </si>
  <si>
    <t>Drug Combination Application</t>
  </si>
  <si>
    <t>DRG</t>
  </si>
  <si>
    <t>5.3.4</t>
  </si>
  <si>
    <t>T-DRG-1</t>
  </si>
  <si>
    <t>DRG-1.1</t>
  </si>
  <si>
    <t>Generate Optimum Drug Combination for Single Fault Scenario</t>
  </si>
  <si>
    <t>5.3.4.1</t>
  </si>
  <si>
    <t>T-DRG-1.1</t>
  </si>
  <si>
    <t>drug_one.py</t>
  </si>
  <si>
    <t>DRG-1.2</t>
  </si>
  <si>
    <t>Generate Optimum Drug Combination for Multiple Fault Scenario</t>
  </si>
  <si>
    <t>5.3.4.2</t>
  </si>
  <si>
    <t>T-DRG-1.2</t>
  </si>
  <si>
    <t>Python, CUDA</t>
  </si>
  <si>
    <t>drug_two.py, drug_three.py</t>
  </si>
  <si>
    <t>DRG-1.3</t>
  </si>
  <si>
    <t>Visualisation of Effect of Drug Combination</t>
  </si>
  <si>
    <t>5.3.4.3</t>
  </si>
  <si>
    <t>T-DRG-1.3</t>
  </si>
  <si>
    <t>visual_drugone.py, visual_drugtwo.py, visual_drugthree.py</t>
  </si>
  <si>
    <t>CUS -1</t>
  </si>
  <si>
    <t>Search for More Efficient Drug Points</t>
  </si>
  <si>
    <t>CUS</t>
  </si>
  <si>
    <t>5.3.5</t>
  </si>
  <si>
    <t>T-CUS-1</t>
  </si>
  <si>
    <t>CUS-1.1</t>
  </si>
  <si>
    <t>Simulating Binodal Drugs on Single Faults</t>
  </si>
  <si>
    <t>5.3.5.1</t>
  </si>
  <si>
    <t>T-CUS-1.1</t>
  </si>
  <si>
    <t>drug_custom.py</t>
  </si>
  <si>
    <t>CUS-1.2</t>
  </si>
  <si>
    <t>Visualisation and Identification of More Efficient Drugs</t>
  </si>
  <si>
    <t>5.3.5.2</t>
  </si>
  <si>
    <t>T-CUS-1.2</t>
  </si>
  <si>
    <t>Read Only</t>
  </si>
  <si>
    <t>TIG/CSE/UD/RQMT_MATX_TEMPL v1.5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</si>
  <si>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</si>
  <si>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</si>
  <si>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</si>
  <si>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</si>
  <si>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</si>
  <si>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</si>
  <si>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</si>
  <si>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Cancelled</t>
  </si>
  <si>
    <t>In-progress</t>
  </si>
  <si>
    <t>Open</t>
  </si>
  <si>
    <t>visual_drugcustom.py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</si>
</sst>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0" x14ac:knownFonts="1">
    <font>
      <sz val="10"/>
      <color rgb="FF000000"/>
      <name val="Arial"/>
      <family val="2"/>
      <charset val="1"/>
    </font>
    <font>
      <b/>
      <sz val="8"/>
      <color rgb="FF4F81BD"/>
      <name val="Arial"/>
      <family val="2"/>
      <charset val="1"/>
    </font>
    <font>
      <b/>
      <sz val="7"/>
      <color rgb="FFFFFFFF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8"/>
      <name val="Arial"/>
      <family val="2"/>
      <charset val="1"/>
    </font>
    <font>
      <b/>
      <i/>
      <sz val="8"/>
      <name val="Arial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  <font>
      <sz val="7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sz val="7"/>
      <color rgb="FF4F81BD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C0C0C0"/>
        <bgColor rgb="FFD9D9D9"/>
      </patternFill>
    </fill>
    <fill>
      <patternFill patternType="solid">
        <fgColor rgb="FF99CCFF"/>
        <bgColor rgb="FFC0C0C0"/>
      </patternFill>
    </fill>
    <fill>
      <patternFill patternType="solid">
        <fgColor rgb="FFEAF1DD"/>
        <bgColor rgb="FFFFFFCC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4" fillId="3" borderId="1" xfId="0" applyFont="1" applyFill="1" applyBorder="1" applyAlignment="1" applyProtection="1">
      <alignment horizontal="center" vertical="top" wrapText="1"/>
    </xf>
    <xf numFmtId="0" fontId="0" fillId="0" borderId="0" xfId="0" applyFont="1" applyAlignment="1" applyProtection="1"/>
    <xf numFmtId="0" fontId="0" fillId="0" borderId="0" xfId="0" applyFont="1" applyAlignment="1" applyProtection="1">
      <protection locked="0"/>
    </xf>
    <xf numFmtId="0" fontId="1" fillId="2" borderId="0" xfId="0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horizontal="right" vertical="top" wrapText="1"/>
    </xf>
    <xf numFmtId="0" fontId="3" fillId="0" borderId="0" xfId="0" applyFont="1" applyAlignment="1" applyProtection="1">
      <alignment vertical="top" wrapText="1"/>
      <protection locked="0"/>
    </xf>
    <xf numFmtId="0" fontId="0" fillId="0" borderId="0" xfId="0" applyFont="1" applyProtection="1">
      <protection locked="0"/>
    </xf>
    <xf numFmtId="49" fontId="5" fillId="3" borderId="1" xfId="0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49" fontId="5" fillId="0" borderId="1" xfId="0" applyNumberFormat="1" applyFont="1" applyBorder="1" applyAlignment="1" applyProtection="1">
      <alignment vertical="top" wrapText="1"/>
    </xf>
    <xf numFmtId="0" fontId="6" fillId="0" borderId="1" xfId="0" applyFont="1" applyBorder="1" applyAlignment="1" applyProtection="1">
      <alignment horizontal="left" vertical="top" wrapText="1"/>
    </xf>
    <xf numFmtId="49" fontId="7" fillId="4" borderId="2" xfId="0" applyNumberFormat="1" applyFont="1" applyFill="1" applyBorder="1" applyAlignment="1">
      <alignment horizontal="left" vertical="center" wrapText="1"/>
    </xf>
    <xf numFmtId="49" fontId="8" fillId="4" borderId="3" xfId="0" applyNumberFormat="1" applyFont="1" applyFill="1" applyBorder="1" applyAlignment="1">
      <alignment horizontal="center" vertical="center" wrapText="1"/>
    </xf>
    <xf numFmtId="49" fontId="8" fillId="4" borderId="4" xfId="0" applyNumberFormat="1" applyFont="1" applyFill="1" applyBorder="1" applyAlignment="1">
      <alignment horizontal="center" vertical="center" wrapText="1"/>
    </xf>
    <xf numFmtId="49" fontId="8" fillId="5" borderId="2" xfId="0" applyNumberFormat="1" applyFont="1" applyFill="1" applyBorder="1" applyAlignment="1">
      <alignment horizontal="center" vertical="center" wrapText="1"/>
    </xf>
    <xf numFmtId="49" fontId="8" fillId="5" borderId="3" xfId="0" applyNumberFormat="1" applyFont="1" applyFill="1" applyBorder="1" applyAlignment="1">
      <alignment horizontal="left" vertical="center" wrapText="1"/>
    </xf>
    <xf numFmtId="49" fontId="7" fillId="5" borderId="5" xfId="0" applyNumberFormat="1" applyFont="1" applyFill="1" applyBorder="1" applyAlignment="1">
      <alignment horizontal="left" vertical="center" wrapText="1"/>
    </xf>
    <xf numFmtId="49" fontId="8" fillId="5" borderId="6" xfId="0" applyNumberFormat="1" applyFont="1" applyFill="1" applyBorder="1" applyAlignment="1">
      <alignment horizontal="center" vertical="center" wrapText="1"/>
    </xf>
    <xf numFmtId="49" fontId="8" fillId="5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5" xfId="0" applyNumberFormat="1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top"/>
    </xf>
    <xf numFmtId="0" fontId="0" fillId="0" borderId="0" xfId="0" applyFont="1"/>
    <xf numFmtId="49" fontId="10" fillId="0" borderId="9" xfId="0" applyNumberFormat="1" applyFont="1" applyBorder="1" applyAlignment="1">
      <alignment horizontal="left" vertical="center" wrapText="1"/>
    </xf>
    <xf numFmtId="49" fontId="9" fillId="0" borderId="9" xfId="0" applyNumberFormat="1" applyFont="1" applyBorder="1" applyAlignment="1">
      <alignment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164" fontId="10" fillId="0" borderId="9" xfId="0" applyNumberFormat="1" applyFont="1" applyBorder="1" applyAlignment="1">
      <alignment horizontal="left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49" fontId="9" fillId="0" borderId="9" xfId="0" applyNumberFormat="1" applyFont="1" applyBorder="1" applyAlignment="1">
      <alignment horizontal="left" vertical="center" wrapText="1"/>
    </xf>
    <xf numFmtId="0" fontId="11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0" xfId="0" applyFont="1"/>
    <xf numFmtId="0" fontId="13" fillId="2" borderId="0" xfId="0" applyFont="1" applyFill="1" applyBorder="1"/>
    <xf numFmtId="0" fontId="3" fillId="0" borderId="0" xfId="0" applyFont="1" applyAlignment="1">
      <alignment horizontal="center"/>
    </xf>
    <xf numFmtId="0" fontId="14" fillId="0" borderId="0" xfId="0" applyFont="1" applyAlignment="1">
      <alignment vertical="top"/>
    </xf>
    <xf numFmtId="0" fontId="15" fillId="0" borderId="1" xfId="0" applyFont="1" applyBorder="1"/>
    <xf numFmtId="49" fontId="15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7" fillId="0" borderId="0" xfId="0" applyFont="1"/>
    <xf numFmtId="0" fontId="18" fillId="6" borderId="1" xfId="0" applyFont="1" applyFill="1" applyBorder="1" applyAlignment="1">
      <alignment horizontal="left"/>
    </xf>
    <xf numFmtId="0" fontId="19" fillId="6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7" fillId="0" borderId="0" xfId="0" applyFont="1"/>
    <xf numFmtId="49" fontId="8" fillId="4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10"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EAF1DD"/>
      <rgbColor rgb="FF660066"/>
      <rgbColor rgb="FFD99694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CC99FF"/>
      <rgbColor rgb="FFFFCC66"/>
      <rgbColor rgb="FF4F81BD"/>
      <rgbColor rgb="FF33CCCC"/>
      <rgbColor rgb="FF92D050"/>
      <rgbColor rgb="FFFFCC00"/>
      <rgbColor rgb="FFFF9900"/>
      <rgbColor rgb="FFFF6600"/>
      <rgbColor rgb="FF59595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200" b="0" strike="noStrike" spc="-1">
                <a:solidFill>
                  <a:srgbClr val="595959"/>
                </a:solidFill>
                <a:latin typeface="Calibri"/>
              </a:rPr>
              <a:t>Requirement Elaboration</a:t>
            </a:r>
          </a:p>
        </c:rich>
      </c:tx>
      <c:overlay val="0"/>
    </c:title>
    <c:autoTitleDeleted val="0"/>
    <c:view3D>
      <c:rotX val="50"/>
      <c:rotY val="0"/>
      <c:rAngAx val="0"/>
      <c:perspective val="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FFCC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CC66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D99694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Statistics!$B$10:$B$13</c:f>
              <c:strCache>
                <c:ptCount val="4"/>
                <c:pt idx="0">
                  <c:v>Completed</c:v>
                </c:pt>
                <c:pt idx="1">
                  <c:v>Cancelled</c:v>
                </c:pt>
                <c:pt idx="2">
                  <c:v>In-progress</c:v>
                </c:pt>
                <c:pt idx="3">
                  <c:v>Open</c:v>
                </c:pt>
              </c:strCache>
            </c:strRef>
          </c:cat>
          <c:val>
            <c:numRef>
              <c:f>Statistics!$C$10:$C$13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solidFill>
          <a:srgbClr val="D9D9D9"/>
        </a:solidFill>
        <a:ln>
          <a:noFill/>
        </a:ln>
      </c:spPr>
    </c:plotArea>
    <c:plotVisOnly val="0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808080"/>
                </a:solidFill>
                <a:latin typeface="Calibri"/>
              </a:defRPr>
            </a:pPr>
            <a:r>
              <a:rPr sz="1400" b="0" strike="noStrike" spc="-1">
                <a:solidFill>
                  <a:srgbClr val="808080"/>
                </a:solidFill>
                <a:latin typeface="Calibri"/>
              </a:rPr>
              <a:t>Requirement Conversion Progress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Statistics!$B$2:$B$8</c:f>
              <c:strCache>
                <c:ptCount val="7"/>
                <c:pt idx="0">
                  <c:v>Requirements</c:v>
                </c:pt>
                <c:pt idx="1">
                  <c:v>Designed</c:v>
                </c:pt>
                <c:pt idx="2">
                  <c:v>Test Case Coverage</c:v>
                </c:pt>
                <c:pt idx="3">
                  <c:v>Technical Platform</c:v>
                </c:pt>
                <c:pt idx="4">
                  <c:v>Prototype Coverage</c:v>
                </c:pt>
                <c:pt idx="5">
                  <c:v>Program coverage</c:v>
                </c:pt>
                <c:pt idx="6">
                  <c:v>Test Results</c:v>
                </c:pt>
              </c:strCache>
            </c:strRef>
          </c:cat>
          <c:val>
            <c:numRef>
              <c:f>Statistics!$C$2:$C$8</c:f>
              <c:numCache>
                <c:formatCode>@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 formatCode="General">
                  <c:v>15</c:v>
                </c:pt>
                <c:pt idx="5" formatCode="General">
                  <c:v>10</c:v>
                </c:pt>
                <c:pt idx="6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9233008"/>
        <c:axId val="796310416"/>
      </c:barChart>
      <c:catAx>
        <c:axId val="84923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808080"/>
                </a:solidFill>
                <a:latin typeface="Calibri"/>
              </a:defRPr>
            </a:pPr>
            <a:endParaRPr lang="en-US"/>
          </a:p>
        </c:txPr>
        <c:crossAx val="796310416"/>
        <c:crosses val="autoZero"/>
        <c:auto val="1"/>
        <c:lblAlgn val="ctr"/>
        <c:lblOffset val="100"/>
        <c:noMultiLvlLbl val="1"/>
      </c:catAx>
      <c:valAx>
        <c:axId val="7963104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@" sourceLinked="0"/>
        <c:majorTickMark val="out"/>
        <c:minorTickMark val="none"/>
        <c:tickLblPos val="nextTo"/>
        <c:spPr>
          <a:ln w="47520">
            <a:noFill/>
          </a:ln>
        </c:spPr>
        <c:txPr>
          <a:bodyPr/>
          <a:lstStyle/>
          <a:p>
            <a:pPr>
              <a:defRPr sz="1100" b="0" strike="noStrike" spc="-1">
                <a:solidFill>
                  <a:srgbClr val="808080"/>
                </a:solidFill>
                <a:latin typeface="Calibri"/>
              </a:defRPr>
            </a:pPr>
            <a:endParaRPr lang="en-US"/>
          </a:p>
        </c:txPr>
        <c:crossAx val="8492330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123840</xdr:rowOff>
    </xdr:from>
    <xdr:to>
      <xdr:col>8</xdr:col>
      <xdr:colOff>16920</xdr:colOff>
      <xdr:row>26</xdr:row>
      <xdr:rowOff>159840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0</xdr:row>
      <xdr:rowOff>152280</xdr:rowOff>
    </xdr:from>
    <xdr:to>
      <xdr:col>18</xdr:col>
      <xdr:colOff>550080</xdr:colOff>
      <xdr:row>26</xdr:row>
      <xdr:rowOff>159840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="120" zoomScaleNormal="120" workbookViewId="0">
      <selection activeCell="B16" sqref="B16"/>
    </sheetView>
  </sheetViews>
  <sheetFormatPr defaultRowHeight="12.75" x14ac:dyDescent="0.2"/>
  <cols>
    <col min="1" max="1" width="3.140625" style="2" customWidth="1"/>
    <col min="2" max="2" width="127.28515625" style="2" customWidth="1"/>
    <col min="3" max="3" width="1.7109375" style="3" customWidth="1"/>
    <col min="4" max="6" width="8.5703125" style="3" customWidth="1"/>
    <col min="7" max="14" width="8.28515625" style="3" customWidth="1"/>
    <col min="15" max="1025" width="16.42578125" style="3" customWidth="1"/>
  </cols>
  <sheetData>
    <row r="1" spans="1:26" ht="3" customHeight="1" x14ac:dyDescent="0.2"/>
    <row r="2" spans="1:26" ht="10.5" customHeight="1" x14ac:dyDescent="0.2">
      <c r="A2" s="4" t="str">
        <f>CONCATENATE(Statistics!J1)</f>
        <v>TIG/CSE/UD/RQMT_MATX_TEMPL v1.5</v>
      </c>
      <c r="B2" s="5" t="str">
        <f>A2</f>
        <v>TIG/CSE/UD/RQMT_MATX_TEMPL v1.5</v>
      </c>
      <c r="C2" s="6"/>
      <c r="D2" s="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" t="s">
        <v>0</v>
      </c>
      <c r="B3" s="1"/>
      <c r="C3" s="6"/>
      <c r="D3" s="6"/>
      <c r="E3" s="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8" t="s">
        <v>1</v>
      </c>
      <c r="B4" s="9" t="s">
        <v>2</v>
      </c>
      <c r="C4" s="6"/>
      <c r="D4" s="6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">
      <c r="A5" s="8" t="s">
        <v>3</v>
      </c>
      <c r="B5" s="9" t="s">
        <v>4</v>
      </c>
      <c r="C5" s="6"/>
      <c r="D5" s="6"/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">
      <c r="A6" s="8" t="s">
        <v>5</v>
      </c>
      <c r="B6" s="9" t="s">
        <v>6</v>
      </c>
      <c r="C6" s="6"/>
      <c r="D6" s="6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5.5" customHeight="1" x14ac:dyDescent="0.2">
      <c r="A7" s="10"/>
      <c r="B7" s="11" t="s">
        <v>7</v>
      </c>
      <c r="C7" s="6"/>
      <c r="D7" s="6"/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5.5" customHeight="1" x14ac:dyDescent="0.2">
      <c r="A8" s="10"/>
      <c r="B8" s="11" t="s">
        <v>8</v>
      </c>
      <c r="C8" s="6"/>
      <c r="D8" s="6"/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14.75" customHeight="1" x14ac:dyDescent="0.2">
      <c r="A9" s="10"/>
      <c r="B9" s="11" t="s">
        <v>9</v>
      </c>
      <c r="C9" s="6"/>
      <c r="D9" s="6"/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10"/>
      <c r="B10" s="11" t="s">
        <v>10</v>
      </c>
      <c r="C10" s="6"/>
      <c r="D10" s="6"/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 x14ac:dyDescent="0.2">
      <c r="A11" s="10"/>
      <c r="B11" s="11" t="s">
        <v>11</v>
      </c>
      <c r="C11" s="6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 x14ac:dyDescent="0.2">
      <c r="A12" s="10"/>
      <c r="B12" s="11" t="s">
        <v>12</v>
      </c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 x14ac:dyDescent="0.2">
      <c r="A13" s="10"/>
      <c r="B13" s="11" t="s">
        <v>13</v>
      </c>
      <c r="C13" s="6"/>
      <c r="D13" s="6"/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5.5" customHeight="1" x14ac:dyDescent="0.2">
      <c r="A14" s="10"/>
      <c r="B14" s="11" t="s">
        <v>14</v>
      </c>
      <c r="C14" s="6"/>
      <c r="D14" s="6"/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5.5" customHeight="1" x14ac:dyDescent="0.2">
      <c r="A15" s="10"/>
      <c r="B15" s="11" t="s">
        <v>15</v>
      </c>
      <c r="C15" s="6"/>
      <c r="D15" s="6" t="s">
        <v>16</v>
      </c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5.5" customHeight="1" x14ac:dyDescent="0.2">
      <c r="A16" s="10"/>
      <c r="B16" s="11" t="s">
        <v>17</v>
      </c>
      <c r="C16" s="6"/>
      <c r="D16" s="6"/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10"/>
      <c r="B17" s="11" t="s">
        <v>18</v>
      </c>
      <c r="C17" s="6"/>
      <c r="D17" s="6" t="s">
        <v>16</v>
      </c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 x14ac:dyDescent="0.2">
      <c r="A18" s="8" t="s">
        <v>19</v>
      </c>
      <c r="B18" s="9" t="s">
        <v>20</v>
      </c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 x14ac:dyDescent="0.2">
      <c r="A19" s="8" t="s">
        <v>21</v>
      </c>
      <c r="B19" s="9" t="s">
        <v>22</v>
      </c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 x14ac:dyDescent="0.2">
      <c r="A20" s="8" t="s">
        <v>23</v>
      </c>
      <c r="B20" s="9" t="s">
        <v>24</v>
      </c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</sheetData>
  <sheetProtection password="DCC7" sheet="1" objects="1" scenarios="1"/>
  <mergeCells count="1">
    <mergeCell ref="A3:B3"/>
  </mergeCells>
  <conditionalFormatting sqref="A2">
    <cfRule type="cellIs" dxfId="9" priority="2" operator="equal">
      <formula>"In-progress"</formula>
    </cfRule>
  </conditionalFormatting>
  <conditionalFormatting sqref="A2">
    <cfRule type="cellIs" dxfId="8" priority="3" operator="equal">
      <formula>"Open"</formula>
    </cfRule>
  </conditionalFormatting>
  <conditionalFormatting sqref="A2">
    <cfRule type="cellIs" dxfId="7" priority="4" operator="equal">
      <formula>"Completed"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zoomScale="120" zoomScaleNormal="120" workbookViewId="0">
      <pane xSplit="3" ySplit="1" topLeftCell="D7" activePane="bottomRight" state="frozen"/>
      <selection pane="topRight" activeCell="D1" sqref="D1"/>
      <selection pane="bottomLeft" activeCell="A2" sqref="A2"/>
      <selection pane="bottomRight" activeCell="I16" sqref="I16"/>
    </sheetView>
  </sheetViews>
  <sheetFormatPr defaultRowHeight="12.75" x14ac:dyDescent="0.2"/>
  <cols>
    <col min="1" max="1" width="8.7109375" customWidth="1"/>
    <col min="2" max="2" width="31.42578125" customWidth="1"/>
    <col min="3" max="3" width="10.42578125" customWidth="1"/>
    <col min="4" max="4" width="7.42578125" customWidth="1"/>
    <col min="5" max="5" width="7.7109375" customWidth="1"/>
    <col min="6" max="6" width="8.85546875" customWidth="1"/>
    <col min="7" max="7" width="11.5703125"/>
    <col min="8" max="8" width="8.7109375" customWidth="1"/>
    <col min="9" max="9" width="16.140625" customWidth="1"/>
    <col min="10" max="10" width="8.42578125" customWidth="1"/>
    <col min="11" max="11" width="24.7109375" customWidth="1"/>
    <col min="12" max="21" width="8.28515625" customWidth="1"/>
    <col min="22" max="1025" width="8.42578125" customWidth="1"/>
  </cols>
  <sheetData>
    <row r="1" spans="1:26" ht="46.5" customHeight="1" x14ac:dyDescent="0.2">
      <c r="A1" s="12" t="s">
        <v>25</v>
      </c>
      <c r="B1" s="13" t="s">
        <v>26</v>
      </c>
      <c r="C1" s="14" t="s">
        <v>27</v>
      </c>
      <c r="D1" s="15" t="s">
        <v>28</v>
      </c>
      <c r="E1" s="16" t="s">
        <v>29</v>
      </c>
      <c r="F1" s="17" t="s">
        <v>30</v>
      </c>
      <c r="G1" s="18" t="s">
        <v>31</v>
      </c>
      <c r="H1" s="19" t="s">
        <v>32</v>
      </c>
      <c r="I1" s="20" t="s">
        <v>33</v>
      </c>
      <c r="J1" s="21" t="s">
        <v>34</v>
      </c>
      <c r="K1" s="22" t="s">
        <v>35</v>
      </c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s="32" customFormat="1" x14ac:dyDescent="0.2">
      <c r="A2" s="25" t="s">
        <v>36</v>
      </c>
      <c r="B2" s="26" t="s">
        <v>37</v>
      </c>
      <c r="C2" s="27" t="s">
        <v>38</v>
      </c>
      <c r="D2" s="27" t="s">
        <v>39</v>
      </c>
      <c r="E2" s="26" t="s">
        <v>40</v>
      </c>
      <c r="F2" s="28" t="s">
        <v>41</v>
      </c>
      <c r="G2" s="27"/>
      <c r="H2" s="27" t="s">
        <v>42</v>
      </c>
      <c r="I2" s="29"/>
      <c r="J2" s="29"/>
      <c r="K2" s="29"/>
      <c r="L2" s="30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32" customFormat="1" ht="33.75" x14ac:dyDescent="0.2">
      <c r="A3" s="25" t="s">
        <v>43</v>
      </c>
      <c r="B3" s="33" t="s">
        <v>44</v>
      </c>
      <c r="C3" s="27" t="s">
        <v>38</v>
      </c>
      <c r="D3" s="27" t="s">
        <v>39</v>
      </c>
      <c r="E3" s="26" t="s">
        <v>45</v>
      </c>
      <c r="F3" s="28" t="s">
        <v>46</v>
      </c>
      <c r="G3" s="27" t="s">
        <v>47</v>
      </c>
      <c r="H3" s="27" t="s">
        <v>42</v>
      </c>
      <c r="I3" s="29" t="s">
        <v>48</v>
      </c>
      <c r="J3" s="29"/>
      <c r="K3" s="29"/>
      <c r="L3" s="30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s="32" customFormat="1" x14ac:dyDescent="0.2">
      <c r="A4" s="25" t="s">
        <v>49</v>
      </c>
      <c r="B4" s="33" t="s">
        <v>50</v>
      </c>
      <c r="C4" s="27" t="s">
        <v>38</v>
      </c>
      <c r="D4" s="27" t="s">
        <v>51</v>
      </c>
      <c r="E4" s="26" t="s">
        <v>52</v>
      </c>
      <c r="F4" s="28" t="s">
        <v>53</v>
      </c>
      <c r="G4" s="27"/>
      <c r="H4" s="27" t="s">
        <v>42</v>
      </c>
      <c r="I4" s="29"/>
      <c r="J4" s="29"/>
      <c r="K4" s="29"/>
      <c r="L4" s="30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s="32" customFormat="1" x14ac:dyDescent="0.2">
      <c r="A5" s="25" t="s">
        <v>54</v>
      </c>
      <c r="B5" s="33" t="s">
        <v>55</v>
      </c>
      <c r="C5" s="27" t="s">
        <v>38</v>
      </c>
      <c r="D5" s="27" t="s">
        <v>51</v>
      </c>
      <c r="E5" s="26" t="s">
        <v>56</v>
      </c>
      <c r="F5" s="28" t="s">
        <v>57</v>
      </c>
      <c r="G5" s="27" t="s">
        <v>47</v>
      </c>
      <c r="H5" s="27" t="s">
        <v>42</v>
      </c>
      <c r="I5" s="29" t="s">
        <v>58</v>
      </c>
      <c r="J5" s="29"/>
      <c r="K5" s="29"/>
      <c r="L5" s="30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s="32" customFormat="1" x14ac:dyDescent="0.2">
      <c r="A6" s="25" t="s">
        <v>59</v>
      </c>
      <c r="B6" s="33" t="s">
        <v>60</v>
      </c>
      <c r="C6" s="27" t="s">
        <v>38</v>
      </c>
      <c r="D6" s="27" t="s">
        <v>51</v>
      </c>
      <c r="E6" s="26" t="s">
        <v>61</v>
      </c>
      <c r="F6" s="28" t="s">
        <v>62</v>
      </c>
      <c r="G6" s="27" t="s">
        <v>47</v>
      </c>
      <c r="H6" s="27" t="s">
        <v>42</v>
      </c>
      <c r="I6" s="29" t="s">
        <v>58</v>
      </c>
      <c r="J6" s="29"/>
      <c r="K6" s="29"/>
      <c r="L6" s="30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s="32" customFormat="1" x14ac:dyDescent="0.2">
      <c r="A7" s="25" t="s">
        <v>63</v>
      </c>
      <c r="B7" s="33" t="s">
        <v>64</v>
      </c>
      <c r="C7" s="27" t="s">
        <v>38</v>
      </c>
      <c r="D7" s="27" t="s">
        <v>65</v>
      </c>
      <c r="E7" s="26" t="s">
        <v>66</v>
      </c>
      <c r="F7" s="28" t="s">
        <v>67</v>
      </c>
      <c r="G7" s="27"/>
      <c r="H7" s="27" t="s">
        <v>42</v>
      </c>
      <c r="I7" s="29"/>
      <c r="J7" s="29"/>
      <c r="K7" s="29"/>
      <c r="L7" s="30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2" customFormat="1" x14ac:dyDescent="0.2">
      <c r="A8" s="25" t="s">
        <v>68</v>
      </c>
      <c r="B8" s="33" t="s">
        <v>69</v>
      </c>
      <c r="C8" s="27" t="s">
        <v>38</v>
      </c>
      <c r="D8" s="27" t="s">
        <v>65</v>
      </c>
      <c r="E8" s="26" t="s">
        <v>70</v>
      </c>
      <c r="F8" s="28" t="s">
        <v>71</v>
      </c>
      <c r="G8" s="27" t="s">
        <v>47</v>
      </c>
      <c r="H8" s="27" t="s">
        <v>42</v>
      </c>
      <c r="I8" s="29" t="s">
        <v>72</v>
      </c>
      <c r="J8" s="29"/>
      <c r="K8" s="29"/>
      <c r="L8" s="30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s="32" customFormat="1" ht="22.5" x14ac:dyDescent="0.2">
      <c r="A9" s="25" t="s">
        <v>73</v>
      </c>
      <c r="B9" s="33" t="s">
        <v>74</v>
      </c>
      <c r="C9" s="27" t="s">
        <v>38</v>
      </c>
      <c r="D9" s="27" t="s">
        <v>65</v>
      </c>
      <c r="E9" s="26" t="s">
        <v>75</v>
      </c>
      <c r="F9" s="28" t="s">
        <v>76</v>
      </c>
      <c r="G9" s="27" t="s">
        <v>47</v>
      </c>
      <c r="H9" s="27" t="s">
        <v>42</v>
      </c>
      <c r="I9" s="29" t="s">
        <v>77</v>
      </c>
      <c r="J9" s="29"/>
      <c r="K9" s="29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s="32" customFormat="1" x14ac:dyDescent="0.2">
      <c r="A10" s="25" t="s">
        <v>78</v>
      </c>
      <c r="B10" s="33" t="s">
        <v>79</v>
      </c>
      <c r="C10" s="27" t="s">
        <v>38</v>
      </c>
      <c r="D10" s="27" t="s">
        <v>80</v>
      </c>
      <c r="E10" s="26" t="s">
        <v>81</v>
      </c>
      <c r="F10" s="28" t="s">
        <v>82</v>
      </c>
      <c r="G10" s="27"/>
      <c r="H10" s="27" t="s">
        <v>42</v>
      </c>
      <c r="I10" s="29"/>
      <c r="J10" s="29"/>
      <c r="K10" s="29"/>
      <c r="L10" s="30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s="32" customFormat="1" ht="22.5" x14ac:dyDescent="0.2">
      <c r="A11" s="25" t="s">
        <v>83</v>
      </c>
      <c r="B11" s="33" t="s">
        <v>84</v>
      </c>
      <c r="C11" s="27" t="s">
        <v>38</v>
      </c>
      <c r="D11" s="27" t="s">
        <v>80</v>
      </c>
      <c r="E11" s="26" t="s">
        <v>85</v>
      </c>
      <c r="F11" s="28" t="s">
        <v>86</v>
      </c>
      <c r="G11" s="27" t="s">
        <v>47</v>
      </c>
      <c r="H11" s="27" t="s">
        <v>42</v>
      </c>
      <c r="I11" s="29" t="s">
        <v>87</v>
      </c>
      <c r="J11" s="29"/>
      <c r="K11" s="29"/>
      <c r="L11" s="30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s="32" customFormat="1" ht="22.5" x14ac:dyDescent="0.2">
      <c r="A12" s="25" t="s">
        <v>88</v>
      </c>
      <c r="B12" s="33" t="s">
        <v>89</v>
      </c>
      <c r="C12" s="27" t="s">
        <v>38</v>
      </c>
      <c r="D12" s="27" t="s">
        <v>80</v>
      </c>
      <c r="E12" s="26" t="s">
        <v>90</v>
      </c>
      <c r="F12" s="28" t="s">
        <v>91</v>
      </c>
      <c r="G12" s="27" t="s">
        <v>92</v>
      </c>
      <c r="H12" s="27" t="s">
        <v>42</v>
      </c>
      <c r="I12" s="29" t="s">
        <v>93</v>
      </c>
      <c r="J12" s="29"/>
      <c r="K12" s="29"/>
      <c r="L12" s="30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s="32" customFormat="1" ht="33.75" x14ac:dyDescent="0.2">
      <c r="A13" s="25" t="s">
        <v>94</v>
      </c>
      <c r="B13" s="33" t="s">
        <v>95</v>
      </c>
      <c r="C13" s="27" t="s">
        <v>38</v>
      </c>
      <c r="D13" s="27" t="s">
        <v>80</v>
      </c>
      <c r="E13" s="26" t="s">
        <v>96</v>
      </c>
      <c r="F13" s="25" t="s">
        <v>97</v>
      </c>
      <c r="G13" s="27" t="s">
        <v>47</v>
      </c>
      <c r="H13" s="27" t="s">
        <v>42</v>
      </c>
      <c r="I13" s="27" t="s">
        <v>98</v>
      </c>
      <c r="J13" s="29"/>
      <c r="K13" s="27"/>
      <c r="L13" s="30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s="32" customFormat="1" x14ac:dyDescent="0.2">
      <c r="A14" s="25" t="s">
        <v>99</v>
      </c>
      <c r="B14" s="33" t="s">
        <v>100</v>
      </c>
      <c r="C14" s="27" t="s">
        <v>38</v>
      </c>
      <c r="D14" s="27" t="s">
        <v>101</v>
      </c>
      <c r="E14" s="33" t="s">
        <v>102</v>
      </c>
      <c r="F14" s="25" t="s">
        <v>103</v>
      </c>
      <c r="G14" s="27"/>
      <c r="H14" s="27" t="s">
        <v>42</v>
      </c>
      <c r="I14" s="27"/>
      <c r="J14" s="29"/>
      <c r="K14" s="27"/>
      <c r="L14" s="30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s="32" customFormat="1" x14ac:dyDescent="0.2">
      <c r="A15" s="25" t="s">
        <v>104</v>
      </c>
      <c r="B15" s="26" t="s">
        <v>105</v>
      </c>
      <c r="C15" s="27" t="s">
        <v>38</v>
      </c>
      <c r="D15" s="27" t="s">
        <v>101</v>
      </c>
      <c r="E15" s="33" t="s">
        <v>106</v>
      </c>
      <c r="F15" s="28" t="s">
        <v>107</v>
      </c>
      <c r="G15" s="27" t="s">
        <v>47</v>
      </c>
      <c r="H15" s="27" t="s">
        <v>42</v>
      </c>
      <c r="I15" s="29" t="s">
        <v>108</v>
      </c>
      <c r="J15" s="29"/>
      <c r="K15" s="29"/>
      <c r="L15" s="30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s="32" customFormat="1" ht="22.5" x14ac:dyDescent="0.2">
      <c r="A16" s="34" t="s">
        <v>109</v>
      </c>
      <c r="B16" s="35" t="s">
        <v>110</v>
      </c>
      <c r="C16" s="27" t="s">
        <v>38</v>
      </c>
      <c r="D16" s="27" t="s">
        <v>101</v>
      </c>
      <c r="E16" s="36" t="s">
        <v>111</v>
      </c>
      <c r="F16" s="37" t="s">
        <v>112</v>
      </c>
      <c r="G16" s="38" t="s">
        <v>47</v>
      </c>
      <c r="H16" s="27" t="s">
        <v>42</v>
      </c>
      <c r="I16" s="38" t="s">
        <v>125</v>
      </c>
      <c r="J16" s="38"/>
      <c r="K16" s="38"/>
    </row>
  </sheetData>
  <autoFilter ref="A1:K13"/>
  <conditionalFormatting sqref="H2:H209">
    <cfRule type="cellIs" dxfId="6" priority="2" operator="equal">
      <formula>"In Progress"</formula>
    </cfRule>
  </conditionalFormatting>
  <conditionalFormatting sqref="H2:H209">
    <cfRule type="cellIs" dxfId="5" priority="3" operator="equal">
      <formula>"Testing"</formula>
    </cfRule>
  </conditionalFormatting>
  <conditionalFormatting sqref="C2:C16 H2:H209">
    <cfRule type="cellIs" dxfId="4" priority="4" operator="equal">
      <formula>"Completed"</formula>
    </cfRule>
  </conditionalFormatting>
  <conditionalFormatting sqref="C2:C16">
    <cfRule type="cellIs" dxfId="3" priority="5" operator="equal">
      <formula>"In-progress"</formula>
    </cfRule>
  </conditionalFormatting>
  <conditionalFormatting sqref="C2:C16">
    <cfRule type="cellIs" dxfId="2" priority="6" operator="equal">
      <formula>"Open"</formula>
    </cfRule>
  </conditionalFormatting>
  <conditionalFormatting sqref="H2:H13 H14:H16">
    <cfRule type="cellIs" dxfId="1" priority="7" operator="equal">
      <formula>"Yes"</formula>
    </cfRule>
  </conditionalFormatting>
  <dataValidations count="2">
    <dataValidation type="list" operator="equal" allowBlank="1" showErrorMessage="1" sqref="C2:C16">
      <formula1>"Open,In-progress,Cancelled,Completed"</formula1>
      <formula2>0</formula2>
    </dataValidation>
    <dataValidation type="list" operator="equal" allowBlank="1" showErrorMessage="1" sqref="H2:H16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zoomScale="120" zoomScaleNormal="120" workbookViewId="0">
      <selection activeCell="F3" sqref="F3"/>
    </sheetView>
  </sheetViews>
  <sheetFormatPr defaultRowHeight="12.75" x14ac:dyDescent="0.2"/>
  <cols>
    <col min="1" max="1" width="1.140625" customWidth="1"/>
    <col min="2" max="2" width="19.85546875" customWidth="1"/>
    <col min="3" max="3" width="8.5703125" customWidth="1"/>
    <col min="4" max="4" width="15.7109375" customWidth="1"/>
    <col min="5" max="8" width="8.5703125" customWidth="1"/>
    <col min="9" max="9" width="1.7109375" customWidth="1"/>
    <col min="10" max="10" width="8.5703125" customWidth="1"/>
    <col min="11" max="20" width="8.28515625" customWidth="1"/>
    <col min="21" max="1025" width="8.42578125" customWidth="1"/>
  </cols>
  <sheetData>
    <row r="1" spans="1:26" ht="12.75" customHeight="1" x14ac:dyDescent="0.2">
      <c r="A1" s="39"/>
      <c r="B1" s="40" t="s">
        <v>113</v>
      </c>
      <c r="C1" s="41"/>
      <c r="D1" s="39"/>
      <c r="E1" s="39"/>
      <c r="F1" s="39"/>
      <c r="G1" s="39"/>
      <c r="H1" s="39"/>
      <c r="I1" s="39"/>
      <c r="J1" s="42" t="s">
        <v>114</v>
      </c>
      <c r="K1" s="39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.75" customHeight="1" x14ac:dyDescent="0.25">
      <c r="A2" s="39"/>
      <c r="B2" s="43" t="s">
        <v>115</v>
      </c>
      <c r="C2" s="44">
        <f>COUNTIF('Traceability Matrix'!B:B,"&gt; ")-1</f>
        <v>15</v>
      </c>
      <c r="D2" s="39"/>
      <c r="E2" s="39"/>
      <c r="F2" s="39"/>
      <c r="G2" s="39"/>
      <c r="H2" s="39"/>
      <c r="I2" s="39"/>
      <c r="J2" s="39"/>
      <c r="K2" s="39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customHeight="1" x14ac:dyDescent="0.25">
      <c r="A3" s="39"/>
      <c r="B3" s="45" t="s">
        <v>116</v>
      </c>
      <c r="C3" s="44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15</v>
      </c>
      <c r="D3" s="46"/>
      <c r="E3" s="39"/>
      <c r="F3" s="39"/>
      <c r="G3" s="39"/>
      <c r="H3" s="39"/>
      <c r="I3" s="39"/>
      <c r="J3" s="39"/>
      <c r="K3" s="39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 x14ac:dyDescent="0.25">
      <c r="A4" s="39"/>
      <c r="B4" s="45" t="s">
        <v>117</v>
      </c>
      <c r="C4" s="44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15</v>
      </c>
      <c r="D4" s="46" t="str">
        <f>IF(C4&gt;C$3,"Fill design details!","")</f>
        <v/>
      </c>
      <c r="E4" s="39"/>
      <c r="F4" s="39"/>
      <c r="G4" s="39"/>
      <c r="H4" s="39"/>
      <c r="I4" s="39"/>
      <c r="J4" s="39"/>
      <c r="K4" s="39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.75" customHeight="1" x14ac:dyDescent="0.25">
      <c r="A5" s="39"/>
      <c r="B5" s="45" t="s">
        <v>118</v>
      </c>
      <c r="C5" s="44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10</v>
      </c>
      <c r="D5" s="46"/>
      <c r="E5" s="39"/>
      <c r="F5" s="39"/>
      <c r="G5" s="39"/>
      <c r="H5" s="39"/>
      <c r="I5" s="39"/>
      <c r="J5" s="39"/>
      <c r="K5" s="39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customHeight="1" x14ac:dyDescent="0.25">
      <c r="A6" s="39"/>
      <c r="B6" s="47" t="s">
        <v>119</v>
      </c>
      <c r="C6" s="48">
        <f>COUNTIF('Traceability Matrix'!H:H,"Yes")</f>
        <v>15</v>
      </c>
      <c r="D6" s="46" t="str">
        <f>IF(C6&gt;C$3,"Fill design details!","")</f>
        <v/>
      </c>
      <c r="E6" s="39"/>
      <c r="F6" s="39"/>
      <c r="G6" s="39"/>
      <c r="H6" s="39"/>
      <c r="I6" s="39"/>
      <c r="J6" s="39"/>
      <c r="K6" s="39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customHeight="1" x14ac:dyDescent="0.25">
      <c r="A7" s="39"/>
      <c r="B7" s="45" t="s">
        <v>120</v>
      </c>
      <c r="C7" s="49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10</v>
      </c>
      <c r="D7" s="46" t="str">
        <f>IF(C7&gt;C$3,"Fill design details!","")</f>
        <v/>
      </c>
      <c r="E7" s="39"/>
      <c r="F7" s="39"/>
      <c r="G7" s="39"/>
      <c r="H7" s="39"/>
      <c r="I7" s="39"/>
      <c r="J7" s="39"/>
      <c r="K7" s="39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customHeight="1" x14ac:dyDescent="0.25">
      <c r="A8" s="39"/>
      <c r="B8" s="45" t="s">
        <v>121</v>
      </c>
      <c r="C8" s="49">
        <f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0</v>
      </c>
      <c r="D8" s="46"/>
      <c r="E8" s="39"/>
      <c r="F8" s="39"/>
      <c r="G8" s="39"/>
      <c r="H8" s="39"/>
      <c r="I8" s="39"/>
      <c r="J8" s="39"/>
      <c r="K8" s="39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customHeight="1" x14ac:dyDescent="0.2">
      <c r="A9" s="39"/>
      <c r="B9" s="50"/>
      <c r="C9" s="41"/>
      <c r="D9" s="39"/>
      <c r="E9" s="39"/>
      <c r="F9" s="39"/>
      <c r="G9" s="39"/>
      <c r="H9" s="39"/>
      <c r="I9" s="39"/>
      <c r="J9" s="39"/>
      <c r="K9" s="39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customHeight="1" x14ac:dyDescent="0.2">
      <c r="A10" s="39"/>
      <c r="B10" s="51" t="s">
        <v>38</v>
      </c>
      <c r="C10" s="52">
        <f>COUNTIF('Traceability Matrix'!C:C,B10)</f>
        <v>15</v>
      </c>
      <c r="D10" s="39"/>
      <c r="E10" s="39"/>
      <c r="F10" s="39"/>
      <c r="G10" s="39"/>
      <c r="H10" s="39"/>
      <c r="I10" s="39"/>
      <c r="J10" s="39"/>
      <c r="K10" s="39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customHeight="1" x14ac:dyDescent="0.2">
      <c r="A11" s="39"/>
      <c r="B11" s="53" t="s">
        <v>122</v>
      </c>
      <c r="C11" s="52">
        <f>COUNTIF('Traceability Matrix'!C:C,B11)</f>
        <v>0</v>
      </c>
      <c r="D11" s="39"/>
      <c r="E11" s="39"/>
      <c r="F11" s="39"/>
      <c r="G11" s="39"/>
      <c r="H11" s="39"/>
      <c r="I11" s="39"/>
      <c r="J11" s="39"/>
      <c r="K11" s="39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.75" customHeight="1" x14ac:dyDescent="0.2">
      <c r="A12" s="39"/>
      <c r="B12" s="53" t="s">
        <v>123</v>
      </c>
      <c r="C12" s="52">
        <f>COUNTIF('Traceability Matrix'!C:C,B12)</f>
        <v>0</v>
      </c>
      <c r="D12" s="39"/>
      <c r="E12" s="39"/>
      <c r="F12" s="39"/>
      <c r="G12" s="39"/>
      <c r="H12" s="39"/>
      <c r="I12" s="39"/>
      <c r="J12" s="39"/>
      <c r="K12" s="39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 x14ac:dyDescent="0.2">
      <c r="A13" s="39"/>
      <c r="B13" s="53" t="s">
        <v>124</v>
      </c>
      <c r="C13" s="52">
        <f>COUNTIF('Traceability Matrix'!C:C,B13)</f>
        <v>0</v>
      </c>
      <c r="D13" s="39"/>
      <c r="E13" s="39"/>
      <c r="F13" s="39"/>
      <c r="G13" s="39"/>
      <c r="H13" s="39"/>
      <c r="I13" s="39"/>
      <c r="J13" s="39"/>
      <c r="K13" s="39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</sheetData>
  <sheetProtection password="DCC7" sheet="1" objects="1" scenarios="1" selectLockedCells="1" selectUnlockedCells="1"/>
  <conditionalFormatting sqref="C3:C8">
    <cfRule type="cellIs" dxfId="0" priority="2" operator="equal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Instructions</vt:lpstr>
      <vt:lpstr>Traceability Matrix</vt:lpstr>
      <vt:lpstr>Statistics</vt:lpstr>
      <vt:lpstr>'Traceability Matrix'!_FilterDatabase_0</vt:lpstr>
      <vt:lpstr>'Traceability Matrix'!_FilterDatabase_0_0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Abhisek Karmakar</cp:lastModifiedBy>
  <cp:revision>10</cp:revision>
  <dcterms:modified xsi:type="dcterms:W3CDTF">2018-03-13T08:04:13Z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