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-bestanden\@2020\test2\"/>
    </mc:Choice>
  </mc:AlternateContent>
  <bookViews>
    <workbookView xWindow="0" yWindow="0" windowWidth="15345" windowHeight="4890"/>
  </bookViews>
  <sheets>
    <sheet name="Blad4" sheetId="4" r:id="rId1"/>
    <sheet name="Blad1" sheetId="1" r:id="rId2"/>
    <sheet name="Blad2" sheetId="2" r:id="rId3"/>
    <sheet name="Blad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E12" i="2"/>
  <c r="E11" i="2"/>
  <c r="E10" i="2"/>
  <c r="E9" i="2"/>
  <c r="E8" i="2"/>
  <c r="H25" i="1" l="1"/>
  <c r="I25" i="1" s="1"/>
  <c r="M25" i="1"/>
  <c r="N25" i="1" s="1"/>
  <c r="H26" i="1"/>
  <c r="I26" i="1" s="1"/>
  <c r="M26" i="1"/>
  <c r="N26" i="1" s="1"/>
  <c r="J25" i="1" l="1"/>
  <c r="O26" i="1"/>
  <c r="J26" i="1"/>
  <c r="O25" i="1"/>
  <c r="G7" i="2"/>
  <c r="D7" i="2"/>
  <c r="C12" i="2"/>
  <c r="C11" i="2"/>
  <c r="C10" i="2"/>
  <c r="C9" i="2"/>
  <c r="C8" i="2"/>
  <c r="D9" i="2"/>
  <c r="D10" i="2"/>
  <c r="D11" i="2"/>
  <c r="D12" i="2"/>
  <c r="D8" i="2"/>
  <c r="AQ23" i="1"/>
  <c r="AS23" i="1"/>
  <c r="BC23" i="1"/>
  <c r="BE23" i="1"/>
  <c r="BO23" i="1"/>
  <c r="BP23" i="1"/>
  <c r="AQ24" i="1"/>
  <c r="AS24" i="1"/>
  <c r="BC24" i="1"/>
  <c r="BE24" i="1"/>
  <c r="BO24" i="1"/>
  <c r="BP24" i="1"/>
  <c r="AQ25" i="1"/>
  <c r="AS25" i="1"/>
  <c r="BC25" i="1"/>
  <c r="BE25" i="1"/>
  <c r="BO25" i="1"/>
  <c r="BP25" i="1"/>
  <c r="AQ26" i="1"/>
  <c r="AS26" i="1"/>
  <c r="BC26" i="1"/>
  <c r="BE26" i="1"/>
  <c r="BO26" i="1"/>
  <c r="BP26" i="1"/>
  <c r="AQ27" i="1"/>
  <c r="AS27" i="1"/>
  <c r="BC27" i="1"/>
  <c r="BE27" i="1"/>
  <c r="BO27" i="1"/>
  <c r="BP27" i="1"/>
  <c r="AQ28" i="1"/>
  <c r="AS28" i="1"/>
  <c r="BC28" i="1"/>
  <c r="BE28" i="1"/>
  <c r="BO28" i="1"/>
  <c r="BP28" i="1"/>
  <c r="AQ29" i="1"/>
  <c r="AS29" i="1"/>
  <c r="BC29" i="1"/>
  <c r="BE29" i="1"/>
  <c r="BI29" i="1"/>
  <c r="BK29" i="1"/>
  <c r="BO29" i="1"/>
  <c r="BP29" i="1"/>
  <c r="AQ30" i="1"/>
  <c r="AS30" i="1"/>
  <c r="AW30" i="1"/>
  <c r="AY30" i="1"/>
  <c r="BC30" i="1"/>
  <c r="BE30" i="1"/>
  <c r="BI30" i="1"/>
  <c r="BK30" i="1"/>
  <c r="BO30" i="1"/>
  <c r="BP30" i="1"/>
  <c r="AQ31" i="1"/>
  <c r="AS31" i="1"/>
  <c r="AW31" i="1"/>
  <c r="AY31" i="1"/>
  <c r="BC31" i="1"/>
  <c r="BE31" i="1"/>
  <c r="BI31" i="1"/>
  <c r="BK31" i="1"/>
  <c r="BO31" i="1"/>
  <c r="BP31" i="1"/>
  <c r="AY29" i="1" l="1"/>
  <c r="BK28" i="1"/>
  <c r="AW28" i="1"/>
  <c r="BI27" i="1"/>
  <c r="AW29" i="1"/>
  <c r="BI28" i="1"/>
  <c r="AY28" i="1"/>
  <c r="BK27" i="1"/>
  <c r="AY27" i="1"/>
  <c r="AW27" i="1"/>
  <c r="BK26" i="1"/>
  <c r="BI26" i="1"/>
  <c r="AY26" i="1"/>
  <c r="AW26" i="1"/>
  <c r="BK25" i="1"/>
  <c r="BI25" i="1"/>
  <c r="AY25" i="1"/>
  <c r="AW25" i="1"/>
  <c r="BK24" i="1"/>
  <c r="BI24" i="1"/>
  <c r="AY24" i="1"/>
  <c r="AW24" i="1"/>
  <c r="BK23" i="1"/>
  <c r="BI23" i="1"/>
  <c r="AY23" i="1"/>
  <c r="AW23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E52" i="1"/>
  <c r="D52" i="1"/>
  <c r="F12" i="2" l="1"/>
  <c r="F11" i="2"/>
  <c r="F10" i="2"/>
  <c r="F9" i="2"/>
  <c r="F8" i="2"/>
  <c r="B8" i="2"/>
  <c r="B9" i="2"/>
  <c r="B10" i="2"/>
  <c r="B11" i="2"/>
  <c r="B12" i="2"/>
  <c r="AF13" i="1" l="1"/>
  <c r="AF12" i="1"/>
  <c r="AF11" i="1"/>
  <c r="AF10" i="1"/>
  <c r="AF9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F69" i="1"/>
  <c r="H9" i="1"/>
  <c r="J9" i="1" s="1"/>
  <c r="I11" i="1"/>
  <c r="J40" i="1" l="1"/>
  <c r="I40" i="1"/>
  <c r="J28" i="1"/>
  <c r="I28" i="1"/>
  <c r="J45" i="1"/>
  <c r="I45" i="1"/>
  <c r="I44" i="1"/>
  <c r="J44" i="1"/>
  <c r="J43" i="1"/>
  <c r="I43" i="1"/>
  <c r="J41" i="1"/>
  <c r="I41" i="1"/>
  <c r="J39" i="1"/>
  <c r="I39" i="1"/>
  <c r="J37" i="1"/>
  <c r="I37" i="1"/>
  <c r="J35" i="1"/>
  <c r="I35" i="1"/>
  <c r="J33" i="1"/>
  <c r="I33" i="1"/>
  <c r="J31" i="1"/>
  <c r="I31" i="1"/>
  <c r="J29" i="1"/>
  <c r="I29" i="1"/>
  <c r="J42" i="1"/>
  <c r="I42" i="1"/>
  <c r="J38" i="1"/>
  <c r="I38" i="1"/>
  <c r="J36" i="1"/>
  <c r="I36" i="1"/>
  <c r="J34" i="1"/>
  <c r="I34" i="1"/>
  <c r="J32" i="1"/>
  <c r="I32" i="1"/>
  <c r="J30" i="1"/>
  <c r="I30" i="1"/>
  <c r="F68" i="1"/>
  <c r="I19" i="1"/>
  <c r="I23" i="1"/>
  <c r="I15" i="1"/>
  <c r="F60" i="1"/>
  <c r="I9" i="1"/>
  <c r="I21" i="1"/>
  <c r="I17" i="1"/>
  <c r="I13" i="1"/>
  <c r="F57" i="1"/>
  <c r="I24" i="1"/>
  <c r="I22" i="1"/>
  <c r="I20" i="1"/>
  <c r="I18" i="1"/>
  <c r="I16" i="1"/>
  <c r="I14" i="1"/>
  <c r="I12" i="1"/>
  <c r="I10" i="1"/>
  <c r="F67" i="1"/>
  <c r="F54" i="1"/>
  <c r="F52" i="1"/>
  <c r="F53" i="1"/>
  <c r="F66" i="1"/>
  <c r="F65" i="1"/>
  <c r="F61" i="1"/>
  <c r="F64" i="1"/>
  <c r="F63" i="1"/>
  <c r="F62" i="1"/>
  <c r="F59" i="1"/>
  <c r="F58" i="1"/>
  <c r="F56" i="1"/>
  <c r="F55" i="1"/>
  <c r="AL31" i="1"/>
  <c r="AN27" i="1"/>
  <c r="AN24" i="1"/>
  <c r="AL28" i="1"/>
  <c r="AN30" i="1"/>
  <c r="AL30" i="1"/>
  <c r="AL27" i="1"/>
  <c r="AN26" i="1"/>
  <c r="AL26" i="1"/>
  <c r="AL23" i="1"/>
  <c r="AN28" i="1"/>
  <c r="AL25" i="1"/>
  <c r="AN31" i="1"/>
  <c r="AN29" i="1"/>
  <c r="AN23" i="1"/>
  <c r="AN25" i="1"/>
  <c r="AL24" i="1"/>
  <c r="AL29" i="1"/>
  <c r="N9" i="1"/>
  <c r="O9" i="1"/>
  <c r="N11" i="1"/>
  <c r="O11" i="1"/>
  <c r="N13" i="1"/>
  <c r="O13" i="1"/>
  <c r="N15" i="1"/>
  <c r="O15" i="1"/>
  <c r="N17" i="1"/>
  <c r="O17" i="1"/>
  <c r="N19" i="1"/>
  <c r="O19" i="1"/>
  <c r="N21" i="1"/>
  <c r="O21" i="1"/>
  <c r="N23" i="1"/>
  <c r="O23" i="1"/>
  <c r="S9" i="1"/>
  <c r="T9" i="1"/>
  <c r="S11" i="1"/>
  <c r="T11" i="1"/>
  <c r="S13" i="1"/>
  <c r="T13" i="1"/>
  <c r="S15" i="1"/>
  <c r="T15" i="1"/>
  <c r="S17" i="1"/>
  <c r="T17" i="1"/>
  <c r="S19" i="1"/>
  <c r="T19" i="1"/>
  <c r="S21" i="1"/>
  <c r="T21" i="1"/>
  <c r="S23" i="1"/>
  <c r="T23" i="1"/>
  <c r="S25" i="1"/>
  <c r="T25" i="1"/>
  <c r="X9" i="1"/>
  <c r="Y9" i="1"/>
  <c r="X11" i="1"/>
  <c r="Y11" i="1"/>
  <c r="X13" i="1"/>
  <c r="Y13" i="1"/>
  <c r="X15" i="1"/>
  <c r="Y15" i="1"/>
  <c r="X17" i="1"/>
  <c r="Y17" i="1"/>
  <c r="X19" i="1"/>
  <c r="Y19" i="1"/>
  <c r="X21" i="1"/>
  <c r="Y21" i="1"/>
  <c r="X23" i="1"/>
  <c r="Y23" i="1"/>
  <c r="X25" i="1"/>
  <c r="Y25" i="1"/>
  <c r="AC9" i="1"/>
  <c r="AD9" i="1"/>
  <c r="AC11" i="1"/>
  <c r="AD11" i="1"/>
  <c r="AC13" i="1"/>
  <c r="AD13" i="1"/>
  <c r="AC15" i="1"/>
  <c r="AD15" i="1"/>
  <c r="AC17" i="1"/>
  <c r="AD17" i="1"/>
  <c r="AC19" i="1"/>
  <c r="AD19" i="1"/>
  <c r="AC21" i="1"/>
  <c r="AD21" i="1"/>
  <c r="AC23" i="1"/>
  <c r="AD23" i="1"/>
  <c r="N10" i="1"/>
  <c r="O10" i="1"/>
  <c r="N12" i="1"/>
  <c r="O12" i="1"/>
  <c r="N14" i="1"/>
  <c r="O14" i="1"/>
  <c r="N16" i="1"/>
  <c r="O16" i="1"/>
  <c r="N18" i="1"/>
  <c r="O18" i="1"/>
  <c r="N20" i="1"/>
  <c r="O20" i="1"/>
  <c r="N22" i="1"/>
  <c r="O22" i="1"/>
  <c r="N24" i="1"/>
  <c r="O24" i="1"/>
  <c r="G69" i="1" s="1"/>
  <c r="S10" i="1"/>
  <c r="T10" i="1"/>
  <c r="S12" i="1"/>
  <c r="T12" i="1"/>
  <c r="S14" i="1"/>
  <c r="T14" i="1"/>
  <c r="S16" i="1"/>
  <c r="T16" i="1"/>
  <c r="S18" i="1"/>
  <c r="T18" i="1"/>
  <c r="S20" i="1"/>
  <c r="T20" i="1"/>
  <c r="S22" i="1"/>
  <c r="T22" i="1"/>
  <c r="S24" i="1"/>
  <c r="T24" i="1"/>
  <c r="S26" i="1"/>
  <c r="T26" i="1"/>
  <c r="X10" i="1"/>
  <c r="Y10" i="1"/>
  <c r="X12" i="1"/>
  <c r="Y12" i="1"/>
  <c r="X14" i="1"/>
  <c r="Y14" i="1"/>
  <c r="X16" i="1"/>
  <c r="Y16" i="1"/>
  <c r="X18" i="1"/>
  <c r="Y18" i="1"/>
  <c r="X20" i="1"/>
  <c r="Y20" i="1"/>
  <c r="X22" i="1"/>
  <c r="Y22" i="1"/>
  <c r="X24" i="1"/>
  <c r="Y24" i="1"/>
  <c r="X26" i="1"/>
  <c r="Y26" i="1"/>
  <c r="AC10" i="1"/>
  <c r="AD10" i="1"/>
  <c r="AC12" i="1"/>
  <c r="AD12" i="1"/>
  <c r="AC14" i="1"/>
  <c r="AD14" i="1"/>
  <c r="AC16" i="1"/>
  <c r="AD16" i="1"/>
  <c r="AC18" i="1"/>
  <c r="AD18" i="1"/>
  <c r="AC20" i="1"/>
  <c r="AD20" i="1"/>
  <c r="AC22" i="1"/>
  <c r="AD22" i="1"/>
  <c r="AC24" i="1"/>
  <c r="AD24" i="1"/>
  <c r="AC26" i="1"/>
  <c r="AD26" i="1"/>
  <c r="J69" i="1" s="1"/>
  <c r="AC25" i="1"/>
  <c r="AD25" i="1"/>
  <c r="AO23" i="1" l="1"/>
  <c r="BW23" i="1" s="1"/>
  <c r="H27" i="1"/>
  <c r="AH9" i="1" s="1"/>
  <c r="AB27" i="1"/>
  <c r="AH13" i="1" s="1"/>
  <c r="W27" i="1"/>
  <c r="AH12" i="1" s="1"/>
  <c r="R27" i="1"/>
  <c r="AH11" i="1" s="1"/>
  <c r="M27" i="1"/>
  <c r="AH10" i="1" s="1"/>
  <c r="I69" i="1"/>
  <c r="H69" i="1"/>
  <c r="G68" i="1"/>
  <c r="G65" i="1"/>
  <c r="I67" i="1"/>
  <c r="G59" i="1"/>
  <c r="G60" i="1"/>
  <c r="J67" i="1"/>
  <c r="J54" i="1"/>
  <c r="I54" i="1"/>
  <c r="H54" i="1"/>
  <c r="H65" i="1"/>
  <c r="I59" i="1"/>
  <c r="G61" i="1"/>
  <c r="J61" i="1"/>
  <c r="H60" i="1"/>
  <c r="H57" i="1"/>
  <c r="J57" i="1"/>
  <c r="I57" i="1"/>
  <c r="G57" i="1"/>
  <c r="I8" i="1"/>
  <c r="AG9" i="1" s="1"/>
  <c r="N29" i="1"/>
  <c r="O29" i="1"/>
  <c r="N8" i="1"/>
  <c r="AG10" i="1" s="1"/>
  <c r="AC8" i="1"/>
  <c r="AG13" i="1" s="1"/>
  <c r="N30" i="1"/>
  <c r="O30" i="1"/>
  <c r="N28" i="1"/>
  <c r="O28" i="1"/>
  <c r="G66" i="1"/>
  <c r="G54" i="1"/>
  <c r="J68" i="1"/>
  <c r="H68" i="1"/>
  <c r="J65" i="1"/>
  <c r="J59" i="1"/>
  <c r="J62" i="1"/>
  <c r="I65" i="1"/>
  <c r="I61" i="1"/>
  <c r="I66" i="1"/>
  <c r="H59" i="1"/>
  <c r="H61" i="1"/>
  <c r="I68" i="1"/>
  <c r="G67" i="1"/>
  <c r="H67" i="1"/>
  <c r="G63" i="1"/>
  <c r="H53" i="1"/>
  <c r="J53" i="1"/>
  <c r="I53" i="1"/>
  <c r="G53" i="1"/>
  <c r="J52" i="1"/>
  <c r="I52" i="1"/>
  <c r="H52" i="1"/>
  <c r="G52" i="1"/>
  <c r="J66" i="1"/>
  <c r="H66" i="1"/>
  <c r="H64" i="1"/>
  <c r="J64" i="1"/>
  <c r="I64" i="1"/>
  <c r="G64" i="1"/>
  <c r="J63" i="1"/>
  <c r="I63" i="1"/>
  <c r="H63" i="1"/>
  <c r="H62" i="1"/>
  <c r="I62" i="1"/>
  <c r="G62" i="1"/>
  <c r="J60" i="1"/>
  <c r="I60" i="1"/>
  <c r="I58" i="1"/>
  <c r="G58" i="1"/>
  <c r="J58" i="1"/>
  <c r="H58" i="1"/>
  <c r="J56" i="1"/>
  <c r="J55" i="1"/>
  <c r="I56" i="1"/>
  <c r="I55" i="1"/>
  <c r="G56" i="1"/>
  <c r="G55" i="1"/>
  <c r="H56" i="1"/>
  <c r="H55" i="1"/>
  <c r="AO25" i="1"/>
  <c r="BW25" i="1" s="1"/>
  <c r="AO29" i="1"/>
  <c r="BW29" i="1" s="1"/>
  <c r="AO26" i="1"/>
  <c r="BW26" i="1" s="1"/>
  <c r="AO30" i="1"/>
  <c r="BW30" i="1" s="1"/>
  <c r="AO27" i="1"/>
  <c r="BW27" i="1" s="1"/>
  <c r="AO31" i="1"/>
  <c r="BW31" i="1" s="1"/>
  <c r="AD44" i="1"/>
  <c r="AC44" i="1"/>
  <c r="BL27" i="1"/>
  <c r="AD45" i="1"/>
  <c r="AC45" i="1"/>
  <c r="BL28" i="1"/>
  <c r="AD43" i="1"/>
  <c r="AC43" i="1"/>
  <c r="BJ31" i="1"/>
  <c r="AD41" i="1"/>
  <c r="AC41" i="1"/>
  <c r="BJ25" i="1"/>
  <c r="AD39" i="1"/>
  <c r="AC39" i="1"/>
  <c r="BL23" i="1"/>
  <c r="AD37" i="1"/>
  <c r="AC37" i="1"/>
  <c r="BL30" i="1"/>
  <c r="AD35" i="1"/>
  <c r="AC35" i="1"/>
  <c r="BL25" i="1"/>
  <c r="AD33" i="1"/>
  <c r="AC33" i="1"/>
  <c r="BL26" i="1"/>
  <c r="AD31" i="1"/>
  <c r="AC31" i="1"/>
  <c r="BJ27" i="1"/>
  <c r="AD29" i="1"/>
  <c r="AC29" i="1"/>
  <c r="BJ26" i="1"/>
  <c r="Y45" i="1"/>
  <c r="X45" i="1"/>
  <c r="BF27" i="1"/>
  <c r="Y43" i="1"/>
  <c r="X43" i="1"/>
  <c r="BF24" i="1"/>
  <c r="Y41" i="1"/>
  <c r="X41" i="1"/>
  <c r="BF23" i="1"/>
  <c r="Y39" i="1"/>
  <c r="X39" i="1"/>
  <c r="BF30" i="1"/>
  <c r="Y37" i="1"/>
  <c r="X37" i="1"/>
  <c r="BF29" i="1"/>
  <c r="Y35" i="1"/>
  <c r="X35" i="1"/>
  <c r="BD30" i="1"/>
  <c r="Y33" i="1"/>
  <c r="X33" i="1"/>
  <c r="BF26" i="1"/>
  <c r="Y31" i="1"/>
  <c r="X31" i="1"/>
  <c r="BD27" i="1"/>
  <c r="Y29" i="1"/>
  <c r="X29" i="1"/>
  <c r="BD26" i="1"/>
  <c r="T45" i="1"/>
  <c r="S45" i="1"/>
  <c r="AX25" i="1"/>
  <c r="T43" i="1"/>
  <c r="S43" i="1"/>
  <c r="AZ23" i="1"/>
  <c r="T41" i="1"/>
  <c r="S41" i="1"/>
  <c r="AZ24" i="1"/>
  <c r="T39" i="1"/>
  <c r="S39" i="1"/>
  <c r="AZ31" i="1"/>
  <c r="T37" i="1"/>
  <c r="S37" i="1"/>
  <c r="AZ27" i="1"/>
  <c r="T35" i="1"/>
  <c r="S35" i="1"/>
  <c r="AX28" i="1"/>
  <c r="T33" i="1"/>
  <c r="S33" i="1"/>
  <c r="AZ25" i="1"/>
  <c r="BA25" i="1" s="1"/>
  <c r="BY25" i="1" s="1"/>
  <c r="T31" i="1"/>
  <c r="S31" i="1"/>
  <c r="AX24" i="1"/>
  <c r="T29" i="1"/>
  <c r="S29" i="1"/>
  <c r="AX26" i="1"/>
  <c r="O45" i="1"/>
  <c r="N45" i="1"/>
  <c r="AT27" i="1"/>
  <c r="O43" i="1"/>
  <c r="N43" i="1"/>
  <c r="AT24" i="1"/>
  <c r="O41" i="1"/>
  <c r="N41" i="1"/>
  <c r="AR25" i="1"/>
  <c r="O39" i="1"/>
  <c r="N39" i="1"/>
  <c r="AT29" i="1"/>
  <c r="O37" i="1"/>
  <c r="N37" i="1"/>
  <c r="AT23" i="1"/>
  <c r="O35" i="1"/>
  <c r="N35" i="1"/>
  <c r="AR30" i="1"/>
  <c r="O33" i="1"/>
  <c r="N33" i="1"/>
  <c r="AR29" i="1"/>
  <c r="O31" i="1"/>
  <c r="N31" i="1"/>
  <c r="AR27" i="1"/>
  <c r="AR26" i="1"/>
  <c r="AD42" i="1"/>
  <c r="AC42" i="1"/>
  <c r="BL24" i="1"/>
  <c r="AD40" i="1"/>
  <c r="AC40" i="1"/>
  <c r="BL31" i="1"/>
  <c r="BM31" i="1" s="1"/>
  <c r="CA31" i="1" s="1"/>
  <c r="AD38" i="1"/>
  <c r="AC38" i="1"/>
  <c r="BJ28" i="1"/>
  <c r="AD36" i="1"/>
  <c r="AC36" i="1"/>
  <c r="BL29" i="1"/>
  <c r="AD34" i="1"/>
  <c r="AC34" i="1"/>
  <c r="BJ30" i="1"/>
  <c r="AD32" i="1"/>
  <c r="AC32" i="1"/>
  <c r="BJ29" i="1"/>
  <c r="AD30" i="1"/>
  <c r="AC30" i="1"/>
  <c r="BJ24" i="1"/>
  <c r="AD28" i="1"/>
  <c r="AC28" i="1"/>
  <c r="BJ23" i="1"/>
  <c r="Y44" i="1"/>
  <c r="X44" i="1"/>
  <c r="BF28" i="1"/>
  <c r="Y42" i="1"/>
  <c r="X42" i="1"/>
  <c r="BD31" i="1"/>
  <c r="Y40" i="1"/>
  <c r="X40" i="1"/>
  <c r="BD28" i="1"/>
  <c r="Y38" i="1"/>
  <c r="X38" i="1"/>
  <c r="BD25" i="1"/>
  <c r="Y36" i="1"/>
  <c r="X36" i="1"/>
  <c r="BF25" i="1"/>
  <c r="Y34" i="1"/>
  <c r="X34" i="1"/>
  <c r="BF31" i="1"/>
  <c r="BG31" i="1" s="1"/>
  <c r="BZ31" i="1" s="1"/>
  <c r="Y32" i="1"/>
  <c r="X32" i="1"/>
  <c r="BD29" i="1"/>
  <c r="Y30" i="1"/>
  <c r="X30" i="1"/>
  <c r="BD24" i="1"/>
  <c r="Y28" i="1"/>
  <c r="X28" i="1"/>
  <c r="BD23" i="1"/>
  <c r="T44" i="1"/>
  <c r="S44" i="1"/>
  <c r="AZ28" i="1"/>
  <c r="BA28" i="1" s="1"/>
  <c r="BY28" i="1" s="1"/>
  <c r="T42" i="1"/>
  <c r="S42" i="1"/>
  <c r="AX31" i="1"/>
  <c r="T40" i="1"/>
  <c r="S40" i="1"/>
  <c r="AZ29" i="1"/>
  <c r="T38" i="1"/>
  <c r="S38" i="1"/>
  <c r="AX30" i="1"/>
  <c r="T36" i="1"/>
  <c r="S36" i="1"/>
  <c r="AZ26" i="1"/>
  <c r="T34" i="1"/>
  <c r="S34" i="1"/>
  <c r="AZ30" i="1"/>
  <c r="BA30" i="1" s="1"/>
  <c r="BY30" i="1" s="1"/>
  <c r="T32" i="1"/>
  <c r="S32" i="1"/>
  <c r="AX29" i="1"/>
  <c r="T30" i="1"/>
  <c r="S30" i="1"/>
  <c r="AX27" i="1"/>
  <c r="T28" i="1"/>
  <c r="S28" i="1"/>
  <c r="AX23" i="1"/>
  <c r="O44" i="1"/>
  <c r="N44" i="1"/>
  <c r="AT28" i="1"/>
  <c r="O42" i="1"/>
  <c r="N42" i="1"/>
  <c r="AR31" i="1"/>
  <c r="O40" i="1"/>
  <c r="N40" i="1"/>
  <c r="AT31" i="1"/>
  <c r="O38" i="1"/>
  <c r="N38" i="1"/>
  <c r="AT30" i="1"/>
  <c r="O36" i="1"/>
  <c r="N36" i="1"/>
  <c r="AR28" i="1"/>
  <c r="O34" i="1"/>
  <c r="N34" i="1"/>
  <c r="AT25" i="1"/>
  <c r="AU25" i="1" s="1"/>
  <c r="BX25" i="1" s="1"/>
  <c r="O32" i="1"/>
  <c r="N32" i="1"/>
  <c r="AT26" i="1"/>
  <c r="AR24" i="1"/>
  <c r="AR23" i="1"/>
  <c r="AO28" i="1"/>
  <c r="BW28" i="1" s="1"/>
  <c r="AO24" i="1"/>
  <c r="BW24" i="1" s="1"/>
  <c r="F70" i="1"/>
  <c r="X8" i="1"/>
  <c r="AG12" i="1" s="1"/>
  <c r="S8" i="1"/>
  <c r="AG11" i="1" s="1"/>
  <c r="K69" i="1" l="1"/>
  <c r="K67" i="1"/>
  <c r="K60" i="1"/>
  <c r="K55" i="1"/>
  <c r="K52" i="1"/>
  <c r="K56" i="1"/>
  <c r="K59" i="1"/>
  <c r="K64" i="1"/>
  <c r="K53" i="1"/>
  <c r="K68" i="1"/>
  <c r="AU30" i="1"/>
  <c r="BX30" i="1" s="1"/>
  <c r="BA26" i="1"/>
  <c r="BY26" i="1" s="1"/>
  <c r="BM25" i="1"/>
  <c r="CA25" i="1" s="1"/>
  <c r="K63" i="1"/>
  <c r="K65" i="1"/>
  <c r="K62" i="1"/>
  <c r="K66" i="1"/>
  <c r="K57" i="1"/>
  <c r="K58" i="1"/>
  <c r="K54" i="1"/>
  <c r="K61" i="1"/>
  <c r="AU26" i="1"/>
  <c r="BX26" i="1" s="1"/>
  <c r="AU31" i="1"/>
  <c r="BX31" i="1" s="1"/>
  <c r="BG25" i="1"/>
  <c r="BZ25" i="1" s="1"/>
  <c r="BA29" i="1"/>
  <c r="BY29" i="1" s="1"/>
  <c r="BM29" i="1"/>
  <c r="CA29" i="1" s="1"/>
  <c r="AU29" i="1"/>
  <c r="BX29" i="1" s="1"/>
  <c r="AU24" i="1"/>
  <c r="BX24" i="1" s="1"/>
  <c r="BA27" i="1"/>
  <c r="BY27" i="1" s="1"/>
  <c r="BA24" i="1"/>
  <c r="BY24" i="1" s="1"/>
  <c r="BG26" i="1"/>
  <c r="BZ26" i="1" s="1"/>
  <c r="BG29" i="1"/>
  <c r="BZ29" i="1" s="1"/>
  <c r="BG23" i="1"/>
  <c r="BZ23" i="1" s="1"/>
  <c r="BG27" i="1"/>
  <c r="BZ27" i="1" s="1"/>
  <c r="BM23" i="1"/>
  <c r="CA23" i="1" s="1"/>
  <c r="BM27" i="1"/>
  <c r="CA27" i="1" s="1"/>
  <c r="AU28" i="1"/>
  <c r="BX28" i="1" s="1"/>
  <c r="BG28" i="1"/>
  <c r="BZ28" i="1" s="1"/>
  <c r="BM24" i="1"/>
  <c r="CA24" i="1" s="1"/>
  <c r="AU23" i="1"/>
  <c r="BX23" i="1" s="1"/>
  <c r="AU27" i="1"/>
  <c r="BA31" i="1"/>
  <c r="BY31" i="1" s="1"/>
  <c r="BA23" i="1"/>
  <c r="BY23" i="1" s="1"/>
  <c r="BG30" i="1"/>
  <c r="BZ30" i="1" s="1"/>
  <c r="BG24" i="1"/>
  <c r="BZ24" i="1" s="1"/>
  <c r="BM26" i="1"/>
  <c r="CA26" i="1" s="1"/>
  <c r="BM30" i="1"/>
  <c r="CA30" i="1" s="1"/>
  <c r="BM28" i="1"/>
  <c r="CA28" i="1" s="1"/>
  <c r="G70" i="1"/>
  <c r="J70" i="1"/>
  <c r="I70" i="1"/>
  <c r="H70" i="1"/>
  <c r="BX27" i="1"/>
  <c r="BS28" i="1" l="1"/>
  <c r="BR31" i="1"/>
  <c r="BS23" i="1"/>
  <c r="BR24" i="1"/>
  <c r="BU23" i="1"/>
  <c r="BQ31" i="1"/>
  <c r="BQ25" i="1"/>
  <c r="BU24" i="1"/>
  <c r="BU25" i="1"/>
  <c r="BT24" i="1"/>
  <c r="BQ24" i="1"/>
  <c r="BU28" i="1"/>
  <c r="BT26" i="1"/>
  <c r="BU31" i="1"/>
  <c r="BR23" i="1"/>
  <c r="BQ28" i="1"/>
  <c r="BR25" i="1"/>
  <c r="BR26" i="1"/>
  <c r="BR27" i="1"/>
  <c r="BU30" i="1"/>
  <c r="BQ23" i="1"/>
  <c r="BS31" i="1"/>
  <c r="BT28" i="1"/>
  <c r="BS25" i="1"/>
  <c r="BT23" i="1"/>
  <c r="BT25" i="1"/>
  <c r="BS26" i="1"/>
  <c r="BS24" i="1"/>
  <c r="BT31" i="1"/>
  <c r="BU27" i="1"/>
  <c r="BU26" i="1"/>
  <c r="BR28" i="1"/>
  <c r="BQ26" i="1"/>
  <c r="BR29" i="1"/>
  <c r="BQ29" i="1"/>
  <c r="BU29" i="1"/>
  <c r="BS27" i="1"/>
  <c r="BT27" i="1"/>
  <c r="BR30" i="1"/>
  <c r="BQ30" i="1"/>
  <c r="BQ27" i="1"/>
  <c r="BT29" i="1"/>
  <c r="BS29" i="1"/>
  <c r="BT30" i="1"/>
  <c r="BS30" i="1"/>
</calcChain>
</file>

<file path=xl/sharedStrings.xml><?xml version="1.0" encoding="utf-8"?>
<sst xmlns="http://schemas.openxmlformats.org/spreadsheetml/2006/main" count="260" uniqueCount="50">
  <si>
    <t>AJA</t>
  </si>
  <si>
    <t>PSV</t>
  </si>
  <si>
    <t>FEY</t>
  </si>
  <si>
    <t>VIT</t>
  </si>
  <si>
    <t>AZ</t>
  </si>
  <si>
    <t>UTR</t>
  </si>
  <si>
    <t>GRO</t>
  </si>
  <si>
    <t>HER</t>
  </si>
  <si>
    <t>HEE</t>
  </si>
  <si>
    <t>WIL</t>
  </si>
  <si>
    <t>ADO</t>
  </si>
  <si>
    <t>PEC</t>
  </si>
  <si>
    <t>TWE</t>
  </si>
  <si>
    <t>SPA</t>
  </si>
  <si>
    <t>EMM</t>
  </si>
  <si>
    <t>RKC</t>
  </si>
  <si>
    <t>FOR</t>
  </si>
  <si>
    <t>Arjan</t>
  </si>
  <si>
    <t>Linda</t>
  </si>
  <si>
    <t>VVV</t>
  </si>
  <si>
    <t>Bram</t>
  </si>
  <si>
    <t>Thijs</t>
  </si>
  <si>
    <t>Rick</t>
  </si>
  <si>
    <t>Speelronde</t>
  </si>
  <si>
    <t>A</t>
  </si>
  <si>
    <t>L</t>
  </si>
  <si>
    <t>B</t>
  </si>
  <si>
    <t>T</t>
  </si>
  <si>
    <t>R</t>
  </si>
  <si>
    <t>Sorteren</t>
  </si>
  <si>
    <t>ANTI</t>
  </si>
  <si>
    <t>PRO</t>
  </si>
  <si>
    <t>vt</t>
  </si>
  <si>
    <t>vt=voltreffers</t>
  </si>
  <si>
    <t>VVV-Venlo</t>
  </si>
  <si>
    <t>FC Twente</t>
  </si>
  <si>
    <t>Feyenoord</t>
  </si>
  <si>
    <t>Heracles Almelo</t>
  </si>
  <si>
    <t>sc Heerenveen</t>
  </si>
  <si>
    <t>Ajax</t>
  </si>
  <si>
    <t>Vitesse</t>
  </si>
  <si>
    <t>FC Utrecht</t>
  </si>
  <si>
    <t>RKC Waalwijk</t>
  </si>
  <si>
    <t>Sparta Rotterdam</t>
  </si>
  <si>
    <t>FC Emmen</t>
  </si>
  <si>
    <t>FC Groningen</t>
  </si>
  <si>
    <t>ADO Den Haag</t>
  </si>
  <si>
    <t>Fortuna Sittard</t>
  </si>
  <si>
    <t>PEC Zwolle</t>
  </si>
  <si>
    <t>Willem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</si>
</sst>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 ;[Red]\-0\ 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2" borderId="1" xfId="0" applyFill="1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0" xfId="0" applyNumberFormat="1"/>
    <xf numFmtId="0" fontId="0" fillId="0" borderId="0" xfId="0" applyFill="1"/>
    <xf numFmtId="0" fontId="0" fillId="5" borderId="0" xfId="0" applyFill="1"/>
    <xf numFmtId="0" fontId="0" fillId="0" borderId="4" xfId="0" applyBorder="1" applyAlignment="1">
      <alignment horizontal="center"/>
    </xf>
    <xf numFmtId="0" fontId="1" fillId="6" borderId="3" xfId="0" applyFont="1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0" borderId="0" xfId="0" applyFont="1" applyAlignment="1">
      <alignment horizontal="right" vertical="top"/>
    </xf>
    <xf numFmtId="0" fontId="0" fillId="0" borderId="0" xfId="0" applyBorder="1" applyAlignment="1">
      <alignment horizontal="left" vertical="top"/>
    </xf>
    <xf numFmtId="0" fontId="0" fillId="4" borderId="0" xfId="0" applyFill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0" borderId="0" xfId="0" quotePrefix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2</xdr:row>
      <xdr:rowOff>0</xdr:rowOff>
    </xdr:from>
    <xdr:to>
      <xdr:col>10</xdr:col>
      <xdr:colOff>333375</xdr:colOff>
      <xdr:row>21</xdr:row>
      <xdr:rowOff>19050</xdr:rowOff>
    </xdr:to>
    <xdr:pic>
      <xdr:nvPicPr>
        <xdr:cNvPr id="5" name="Afbeelding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" y="381000"/>
          <a:ext cx="4819650" cy="363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B7" sqref="B7"/>
    </sheetView>
  </sheetViews>
  <sheetFormatPr defaultRowHeight="15" x14ac:dyDescent="0.25"/>
  <cols>
    <col min="1" max="5" width="16.5703125" style="32" bestFit="1" customWidth="1"/>
    <col min="6" max="6" width="9.140625" style="32"/>
    <col min="7" max="7" width="79.5703125" style="32" customWidth="1"/>
    <col min="8" max="16384" width="9.140625" style="32"/>
  </cols>
  <sheetData>
    <row r="1" spans="1:7" x14ac:dyDescent="0.25">
      <c r="A1" s="32" t="s">
        <v>17</v>
      </c>
      <c r="B1" s="32" t="s">
        <v>18</v>
      </c>
      <c r="C1" s="32" t="s">
        <v>20</v>
      </c>
      <c r="D1" s="32" t="s">
        <v>21</v>
      </c>
      <c r="E1" s="32" t="s">
        <v>22</v>
      </c>
    </row>
    <row r="2" spans="1:7" x14ac:dyDescent="0.25">
      <c r="A2" s="32" t="s">
        <v>1</v>
      </c>
      <c r="B2" s="32" t="s">
        <v>39</v>
      </c>
      <c r="C2" s="32" t="s">
        <v>39</v>
      </c>
      <c r="D2" s="32" t="s">
        <v>1</v>
      </c>
      <c r="E2" s="32" t="s">
        <v>39</v>
      </c>
      <c r="G2" s="36"/>
    </row>
    <row r="3" spans="1:7" x14ac:dyDescent="0.25">
      <c r="A3" s="32" t="s">
        <v>39</v>
      </c>
      <c r="B3" s="32" t="s">
        <v>36</v>
      </c>
      <c r="C3" s="32" t="s">
        <v>4</v>
      </c>
      <c r="D3" s="32" t="s">
        <v>36</v>
      </c>
      <c r="E3" s="32" t="s">
        <v>36</v>
      </c>
    </row>
    <row r="4" spans="1:7" x14ac:dyDescent="0.25">
      <c r="A4" s="32" t="s">
        <v>36</v>
      </c>
      <c r="B4" s="32" t="s">
        <v>1</v>
      </c>
      <c r="C4" s="32" t="s">
        <v>36</v>
      </c>
      <c r="D4" s="32" t="s">
        <v>39</v>
      </c>
      <c r="E4" s="32" t="s">
        <v>4</v>
      </c>
    </row>
    <row r="5" spans="1:7" x14ac:dyDescent="0.25">
      <c r="A5" s="32" t="s">
        <v>41</v>
      </c>
      <c r="B5" s="32" t="s">
        <v>4</v>
      </c>
      <c r="C5" s="32" t="s">
        <v>1</v>
      </c>
      <c r="D5" s="32" t="s">
        <v>4</v>
      </c>
      <c r="E5" s="32" t="s">
        <v>1</v>
      </c>
    </row>
    <row r="6" spans="1:7" x14ac:dyDescent="0.25">
      <c r="A6" s="32" t="s">
        <v>4</v>
      </c>
      <c r="B6" s="32" t="s">
        <v>40</v>
      </c>
      <c r="C6" s="32" t="s">
        <v>49</v>
      </c>
      <c r="D6" s="32" t="s">
        <v>41</v>
      </c>
      <c r="E6" s="32" t="s">
        <v>41</v>
      </c>
    </row>
    <row r="7" spans="1:7" x14ac:dyDescent="0.25">
      <c r="A7" s="32" t="s">
        <v>40</v>
      </c>
      <c r="B7" s="32" t="s">
        <v>41</v>
      </c>
      <c r="C7" s="32" t="s">
        <v>41</v>
      </c>
      <c r="D7" s="32" t="s">
        <v>45</v>
      </c>
      <c r="E7" s="32" t="s">
        <v>40</v>
      </c>
    </row>
    <row r="8" spans="1:7" x14ac:dyDescent="0.25">
      <c r="A8" s="32" t="s">
        <v>49</v>
      </c>
      <c r="B8" s="32" t="s">
        <v>45</v>
      </c>
      <c r="C8" s="32" t="s">
        <v>40</v>
      </c>
      <c r="D8" s="32" t="s">
        <v>49</v>
      </c>
      <c r="E8" s="32" t="s">
        <v>49</v>
      </c>
    </row>
    <row r="9" spans="1:7" x14ac:dyDescent="0.25">
      <c r="A9" s="32" t="s">
        <v>45</v>
      </c>
      <c r="B9" s="32" t="s">
        <v>49</v>
      </c>
      <c r="C9" s="32" t="s">
        <v>45</v>
      </c>
      <c r="D9" s="32" t="s">
        <v>40</v>
      </c>
      <c r="E9" s="32" t="s">
        <v>37</v>
      </c>
    </row>
    <row r="10" spans="1:7" x14ac:dyDescent="0.25">
      <c r="A10" s="32" t="s">
        <v>37</v>
      </c>
      <c r="B10" s="32" t="s">
        <v>48</v>
      </c>
      <c r="C10" s="32" t="s">
        <v>35</v>
      </c>
      <c r="D10" s="32" t="s">
        <v>38</v>
      </c>
      <c r="E10" s="32" t="s">
        <v>45</v>
      </c>
    </row>
    <row r="11" spans="1:7" x14ac:dyDescent="0.25">
      <c r="A11" s="32" t="s">
        <v>38</v>
      </c>
      <c r="B11" s="32" t="s">
        <v>38</v>
      </c>
      <c r="C11" s="32" t="s">
        <v>38</v>
      </c>
      <c r="D11" s="32" t="s">
        <v>43</v>
      </c>
      <c r="E11" s="32" t="s">
        <v>43</v>
      </c>
    </row>
    <row r="12" spans="1:7" x14ac:dyDescent="0.25">
      <c r="A12" s="32" t="s">
        <v>48</v>
      </c>
      <c r="B12" s="32" t="s">
        <v>43</v>
      </c>
      <c r="C12" s="32" t="s">
        <v>43</v>
      </c>
      <c r="D12" s="32" t="s">
        <v>48</v>
      </c>
      <c r="E12" s="32" t="s">
        <v>38</v>
      </c>
    </row>
    <row r="13" spans="1:7" x14ac:dyDescent="0.25">
      <c r="A13" s="32" t="s">
        <v>35</v>
      </c>
      <c r="B13" s="32" t="s">
        <v>37</v>
      </c>
      <c r="C13" s="32" t="s">
        <v>37</v>
      </c>
      <c r="D13" s="32" t="s">
        <v>46</v>
      </c>
      <c r="E13" s="32" t="s">
        <v>48</v>
      </c>
    </row>
    <row r="14" spans="1:7" x14ac:dyDescent="0.25">
      <c r="A14" s="32" t="s">
        <v>43</v>
      </c>
      <c r="B14" s="32" t="s">
        <v>35</v>
      </c>
      <c r="C14" s="32" t="s">
        <v>48</v>
      </c>
      <c r="D14" s="32" t="s">
        <v>34</v>
      </c>
      <c r="E14" s="32" t="s">
        <v>35</v>
      </c>
    </row>
    <row r="15" spans="1:7" x14ac:dyDescent="0.25">
      <c r="A15" s="32" t="s">
        <v>44</v>
      </c>
      <c r="B15" s="32" t="s">
        <v>44</v>
      </c>
      <c r="C15" s="32" t="s">
        <v>44</v>
      </c>
      <c r="D15" s="32" t="s">
        <v>35</v>
      </c>
      <c r="E15" s="32" t="s">
        <v>44</v>
      </c>
    </row>
    <row r="16" spans="1:7" x14ac:dyDescent="0.25">
      <c r="A16" s="32" t="s">
        <v>47</v>
      </c>
      <c r="B16" s="32" t="s">
        <v>46</v>
      </c>
      <c r="C16" s="32" t="s">
        <v>46</v>
      </c>
      <c r="D16" s="32" t="s">
        <v>37</v>
      </c>
      <c r="E16" s="32" t="s">
        <v>46</v>
      </c>
    </row>
    <row r="17" spans="1:5" x14ac:dyDescent="0.25">
      <c r="A17" s="32" t="s">
        <v>46</v>
      </c>
      <c r="B17" s="32" t="s">
        <v>42</v>
      </c>
      <c r="C17" s="32" t="s">
        <v>47</v>
      </c>
      <c r="D17" s="32" t="s">
        <v>44</v>
      </c>
      <c r="E17" s="32" t="s">
        <v>34</v>
      </c>
    </row>
    <row r="18" spans="1:5" x14ac:dyDescent="0.25">
      <c r="A18" s="32" t="s">
        <v>34</v>
      </c>
      <c r="B18" s="32" t="s">
        <v>34</v>
      </c>
      <c r="C18" s="32" t="s">
        <v>34</v>
      </c>
      <c r="D18" s="32" t="s">
        <v>47</v>
      </c>
      <c r="E18" s="32" t="s">
        <v>47</v>
      </c>
    </row>
    <row r="19" spans="1:5" x14ac:dyDescent="0.25">
      <c r="A19" s="32" t="s">
        <v>42</v>
      </c>
      <c r="B19" s="32" t="s">
        <v>47</v>
      </c>
      <c r="C19" s="32" t="s">
        <v>42</v>
      </c>
      <c r="D19" s="32" t="s">
        <v>42</v>
      </c>
      <c r="E19" s="32" t="s">
        <v>42</v>
      </c>
    </row>
  </sheetData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A70"/>
  <sheetViews>
    <sheetView topLeftCell="A7" workbookViewId="0">
      <selection activeCell="AE28" sqref="AE28"/>
    </sheetView>
  </sheetViews>
  <sheetFormatPr defaultRowHeight="15" x14ac:dyDescent="0.25"/>
  <cols>
    <col min="2" max="2" width="3" bestFit="1" customWidth="1"/>
    <col min="3" max="3" width="5.42578125" bestFit="1" customWidth="1"/>
    <col min="4" max="4" width="3" bestFit="1" customWidth="1"/>
    <col min="5" max="5" width="6.42578125" bestFit="1" customWidth="1"/>
    <col min="6" max="30" width="5.7109375" customWidth="1"/>
    <col min="31" max="31" width="4.7109375" customWidth="1"/>
    <col min="32" max="32" width="5.7109375" bestFit="1" customWidth="1"/>
    <col min="33" max="34" width="3" style="6" bestFit="1" customWidth="1"/>
    <col min="35" max="35" width="4" bestFit="1" customWidth="1"/>
    <col min="36" max="36" width="4.42578125" bestFit="1" customWidth="1"/>
    <col min="37" max="37" width="5.7109375" bestFit="1" customWidth="1"/>
    <col min="38" max="38" width="3" customWidth="1"/>
    <col min="39" max="39" width="4.85546875" bestFit="1" customWidth="1"/>
    <col min="40" max="40" width="3.42578125" bestFit="1" customWidth="1"/>
    <col min="41" max="41" width="4.140625" style="12" bestFit="1" customWidth="1"/>
    <col min="42" max="42" width="4.5703125" customWidth="1"/>
    <col min="43" max="43" width="5.7109375" bestFit="1" customWidth="1"/>
    <col min="44" max="44" width="3" customWidth="1"/>
    <col min="45" max="45" width="4.85546875" bestFit="1" customWidth="1"/>
    <col min="46" max="46" width="2.7109375" bestFit="1" customWidth="1"/>
    <col min="47" max="47" width="4.140625" style="12" bestFit="1" customWidth="1"/>
    <col min="48" max="48" width="4.140625" bestFit="1" customWidth="1"/>
    <col min="49" max="49" width="5.5703125" bestFit="1" customWidth="1"/>
    <col min="50" max="50" width="3" bestFit="1" customWidth="1"/>
    <col min="51" max="51" width="4.85546875" bestFit="1" customWidth="1"/>
    <col min="52" max="52" width="2.7109375" bestFit="1" customWidth="1"/>
    <col min="53" max="53" width="4.140625" style="12" bestFit="1" customWidth="1"/>
    <col min="54" max="54" width="2.42578125" customWidth="1"/>
    <col min="55" max="55" width="5.42578125" bestFit="1" customWidth="1"/>
    <col min="56" max="56" width="3" customWidth="1"/>
    <col min="57" max="57" width="4.85546875" bestFit="1" customWidth="1"/>
    <col min="58" max="58" width="2.7109375" customWidth="1"/>
    <col min="59" max="59" width="4.140625" bestFit="1" customWidth="1"/>
    <col min="60" max="60" width="3.28515625" customWidth="1"/>
    <col min="61" max="61" width="5.42578125" bestFit="1" customWidth="1"/>
    <col min="62" max="62" width="3" customWidth="1"/>
    <col min="63" max="63" width="4.85546875" bestFit="1" customWidth="1"/>
    <col min="64" max="64" width="2.7109375" customWidth="1"/>
    <col min="65" max="65" width="4.140625" bestFit="1" customWidth="1"/>
    <col min="67" max="68" width="5.42578125" bestFit="1" customWidth="1"/>
    <col min="69" max="73" width="2" bestFit="1" customWidth="1"/>
    <col min="74" max="74" width="3.42578125" customWidth="1"/>
    <col min="75" max="79" width="4.140625" bestFit="1" customWidth="1"/>
  </cols>
  <sheetData>
    <row r="7" spans="2:53" ht="15.75" thickBot="1" x14ac:dyDescent="0.3"/>
    <row r="8" spans="2:53" x14ac:dyDescent="0.25">
      <c r="F8" s="34" t="s">
        <v>17</v>
      </c>
      <c r="G8" s="35"/>
      <c r="H8" s="20"/>
      <c r="I8" s="20">
        <f>SUM(I9:I26)</f>
        <v>86</v>
      </c>
      <c r="J8" s="20"/>
      <c r="K8" s="34" t="s">
        <v>18</v>
      </c>
      <c r="L8" s="35"/>
      <c r="M8" s="20"/>
      <c r="N8" s="20">
        <f>SUM(N9:N26)</f>
        <v>92</v>
      </c>
      <c r="O8" s="20"/>
      <c r="P8" s="34" t="s">
        <v>20</v>
      </c>
      <c r="Q8" s="35"/>
      <c r="R8" s="20"/>
      <c r="S8" s="20">
        <f>SUM(S9:S26)</f>
        <v>86</v>
      </c>
      <c r="T8" s="20"/>
      <c r="U8" s="34" t="s">
        <v>21</v>
      </c>
      <c r="V8" s="35"/>
      <c r="W8" s="20"/>
      <c r="X8" s="20">
        <f>SUM(X9:X26)</f>
        <v>94</v>
      </c>
      <c r="Y8" s="20"/>
      <c r="Z8" s="34" t="s">
        <v>22</v>
      </c>
      <c r="AA8" s="35"/>
      <c r="AB8" s="20"/>
      <c r="AC8" s="20">
        <f>SUM(AC9:AC26)</f>
        <v>88</v>
      </c>
      <c r="AD8" s="20"/>
      <c r="AG8" s="6">
        <v>1</v>
      </c>
      <c r="AI8" s="6"/>
      <c r="AJ8" s="6"/>
      <c r="AK8" s="6"/>
      <c r="AO8"/>
      <c r="AP8" s="12"/>
    </row>
    <row r="9" spans="2:53" x14ac:dyDescent="0.25">
      <c r="B9">
        <v>1</v>
      </c>
      <c r="C9" t="s">
        <v>19</v>
      </c>
      <c r="D9">
        <v>1</v>
      </c>
      <c r="F9" s="21">
        <v>1</v>
      </c>
      <c r="G9" s="22" t="s">
        <v>1</v>
      </c>
      <c r="H9" s="19">
        <f t="shared" ref="H9:H26" si="0">VLOOKUP(G9,$C$9:$D$26,2,0)</f>
        <v>2</v>
      </c>
      <c r="I9" s="9">
        <f t="shared" ref="I9:I26" si="1">ABS(D9-H9)</f>
        <v>1</v>
      </c>
      <c r="J9" s="25">
        <f>D9-H9</f>
        <v>-1</v>
      </c>
      <c r="K9" s="21">
        <v>1</v>
      </c>
      <c r="L9" s="22" t="s">
        <v>0</v>
      </c>
      <c r="M9" s="19">
        <f t="shared" ref="M9:M26" si="2">VLOOKUP(L9,$C$9:$D$26,2,0)</f>
        <v>7</v>
      </c>
      <c r="N9" s="9">
        <f>ABS(K9-M9)</f>
        <v>6</v>
      </c>
      <c r="O9" s="25">
        <f>K9-M9</f>
        <v>-6</v>
      </c>
      <c r="P9" s="21">
        <v>1</v>
      </c>
      <c r="Q9" s="22" t="s">
        <v>0</v>
      </c>
      <c r="R9" s="19">
        <f t="shared" ref="R9:R26" si="3">VLOOKUP(Q9,$C$9:$D$26,2,0)</f>
        <v>7</v>
      </c>
      <c r="S9" s="9">
        <f>ABS(P9-R9)</f>
        <v>6</v>
      </c>
      <c r="T9" s="25">
        <f>P9-R9</f>
        <v>-6</v>
      </c>
      <c r="U9" s="21">
        <v>1</v>
      </c>
      <c r="V9" s="22" t="s">
        <v>1</v>
      </c>
      <c r="W9" s="19">
        <f t="shared" ref="W9:W26" si="4">VLOOKUP(V9,$C$9:$D$26,2,0)</f>
        <v>2</v>
      </c>
      <c r="X9" s="9">
        <f>ABS(U9-W9)</f>
        <v>1</v>
      </c>
      <c r="Y9" s="25">
        <f>U9-W9</f>
        <v>-1</v>
      </c>
      <c r="Z9" s="21">
        <v>1</v>
      </c>
      <c r="AA9" s="22" t="s">
        <v>0</v>
      </c>
      <c r="AB9" s="19">
        <f t="shared" ref="AB9:AB26" si="5">VLOOKUP(AA9,$C$9:$D$26,2,0)</f>
        <v>7</v>
      </c>
      <c r="AC9" s="9">
        <f>ABS(Z9-AB9)</f>
        <v>6</v>
      </c>
      <c r="AD9" s="25">
        <f>Z9-AB9</f>
        <v>-6</v>
      </c>
      <c r="AE9" s="1"/>
      <c r="AF9" t="str">
        <f>F8</f>
        <v>Arjan</v>
      </c>
      <c r="AG9" s="6">
        <f>I8</f>
        <v>86</v>
      </c>
      <c r="AH9" s="6">
        <f>H27</f>
        <v>0</v>
      </c>
      <c r="AI9" s="6"/>
      <c r="AJ9" s="6"/>
      <c r="AK9" s="6"/>
      <c r="AO9"/>
      <c r="AP9" s="12"/>
    </row>
    <row r="10" spans="2:53" x14ac:dyDescent="0.25">
      <c r="B10">
        <v>2</v>
      </c>
      <c r="C10" s="17" t="s">
        <v>1</v>
      </c>
      <c r="D10">
        <v>2</v>
      </c>
      <c r="F10" s="21">
        <v>2</v>
      </c>
      <c r="G10" s="22" t="s">
        <v>0</v>
      </c>
      <c r="H10" s="19">
        <f t="shared" si="0"/>
        <v>7</v>
      </c>
      <c r="I10" s="9">
        <f t="shared" si="1"/>
        <v>5</v>
      </c>
      <c r="J10" s="25">
        <f t="shared" ref="J10:J26" si="6">D10-H10</f>
        <v>-5</v>
      </c>
      <c r="K10" s="21">
        <v>2</v>
      </c>
      <c r="L10" s="22" t="s">
        <v>2</v>
      </c>
      <c r="M10" s="19">
        <f t="shared" si="2"/>
        <v>4</v>
      </c>
      <c r="N10" s="9">
        <f t="shared" ref="N10:N26" si="7">ABS(K10-M10)</f>
        <v>2</v>
      </c>
      <c r="O10" s="25">
        <f t="shared" ref="O10:O26" si="8">K10-M10</f>
        <v>-2</v>
      </c>
      <c r="P10" s="21">
        <v>2</v>
      </c>
      <c r="Q10" s="22" t="s">
        <v>4</v>
      </c>
      <c r="R10" s="19">
        <f t="shared" si="3"/>
        <v>9</v>
      </c>
      <c r="S10" s="9">
        <f t="shared" ref="S10:S26" si="9">ABS(P10-R10)</f>
        <v>7</v>
      </c>
      <c r="T10" s="25">
        <f t="shared" ref="T10:T26" si="10">P10-R10</f>
        <v>-7</v>
      </c>
      <c r="U10" s="21">
        <v>2</v>
      </c>
      <c r="V10" s="22" t="s">
        <v>2</v>
      </c>
      <c r="W10" s="19">
        <f t="shared" si="4"/>
        <v>4</v>
      </c>
      <c r="X10" s="9">
        <f t="shared" ref="X10:X26" si="11">ABS(U10-W10)</f>
        <v>2</v>
      </c>
      <c r="Y10" s="25">
        <f t="shared" ref="Y10:Y26" si="12">U10-W10</f>
        <v>-2</v>
      </c>
      <c r="Z10" s="21">
        <v>2</v>
      </c>
      <c r="AA10" s="22" t="s">
        <v>2</v>
      </c>
      <c r="AB10" s="19">
        <f t="shared" si="5"/>
        <v>4</v>
      </c>
      <c r="AC10" s="9">
        <f t="shared" ref="AC10:AC26" si="13">ABS(Z10-AB10)</f>
        <v>2</v>
      </c>
      <c r="AD10" s="25">
        <f t="shared" ref="AD10:AD26" si="14">Z10-AB10</f>
        <v>-2</v>
      </c>
      <c r="AE10" s="1"/>
      <c r="AF10" t="str">
        <f>K8</f>
        <v>Linda</v>
      </c>
      <c r="AG10" s="6">
        <f>N8</f>
        <v>92</v>
      </c>
      <c r="AH10" s="6">
        <f>M27</f>
        <v>1</v>
      </c>
      <c r="AI10" s="6"/>
      <c r="AJ10" s="6"/>
      <c r="AK10" s="6"/>
      <c r="AO10"/>
      <c r="AP10" s="12"/>
    </row>
    <row r="11" spans="2:53" x14ac:dyDescent="0.25">
      <c r="B11">
        <v>3</v>
      </c>
      <c r="C11" t="s">
        <v>12</v>
      </c>
      <c r="D11">
        <v>3</v>
      </c>
      <c r="F11" s="21">
        <v>3</v>
      </c>
      <c r="G11" s="22" t="s">
        <v>2</v>
      </c>
      <c r="H11" s="19">
        <f t="shared" si="0"/>
        <v>4</v>
      </c>
      <c r="I11" s="9">
        <f t="shared" si="1"/>
        <v>1</v>
      </c>
      <c r="J11" s="25">
        <f t="shared" si="6"/>
        <v>-1</v>
      </c>
      <c r="K11" s="21">
        <v>3</v>
      </c>
      <c r="L11" s="22" t="s">
        <v>1</v>
      </c>
      <c r="M11" s="19">
        <f t="shared" si="2"/>
        <v>2</v>
      </c>
      <c r="N11" s="9">
        <f t="shared" si="7"/>
        <v>1</v>
      </c>
      <c r="O11" s="25">
        <f t="shared" si="8"/>
        <v>1</v>
      </c>
      <c r="P11" s="21">
        <v>3</v>
      </c>
      <c r="Q11" s="22" t="s">
        <v>2</v>
      </c>
      <c r="R11" s="19">
        <f t="shared" si="3"/>
        <v>4</v>
      </c>
      <c r="S11" s="9">
        <f t="shared" si="9"/>
        <v>1</v>
      </c>
      <c r="T11" s="25">
        <f t="shared" si="10"/>
        <v>-1</v>
      </c>
      <c r="U11" s="21">
        <v>3</v>
      </c>
      <c r="V11" s="22" t="s">
        <v>0</v>
      </c>
      <c r="W11" s="19">
        <f t="shared" si="4"/>
        <v>7</v>
      </c>
      <c r="X11" s="9">
        <f t="shared" si="11"/>
        <v>4</v>
      </c>
      <c r="Y11" s="25">
        <f t="shared" si="12"/>
        <v>-4</v>
      </c>
      <c r="Z11" s="21">
        <v>3</v>
      </c>
      <c r="AA11" s="22" t="s">
        <v>4</v>
      </c>
      <c r="AB11" s="19">
        <f t="shared" si="5"/>
        <v>9</v>
      </c>
      <c r="AC11" s="9">
        <f t="shared" si="13"/>
        <v>6</v>
      </c>
      <c r="AD11" s="25">
        <f t="shared" si="14"/>
        <v>-6</v>
      </c>
      <c r="AE11" s="1"/>
      <c r="AF11" t="str">
        <f>P8</f>
        <v>Bram</v>
      </c>
      <c r="AG11" s="6">
        <f>S8</f>
        <v>86</v>
      </c>
      <c r="AH11" s="6">
        <f>R27</f>
        <v>2</v>
      </c>
      <c r="AI11" s="6"/>
      <c r="AJ11" s="6"/>
      <c r="AK11" s="6"/>
      <c r="AO11"/>
      <c r="AP11" s="12"/>
    </row>
    <row r="12" spans="2:53" x14ac:dyDescent="0.25">
      <c r="B12">
        <v>4</v>
      </c>
      <c r="C12" t="s">
        <v>2</v>
      </c>
      <c r="D12">
        <v>4</v>
      </c>
      <c r="F12" s="21">
        <v>4</v>
      </c>
      <c r="G12" s="22" t="s">
        <v>5</v>
      </c>
      <c r="H12" s="19">
        <f t="shared" si="0"/>
        <v>10</v>
      </c>
      <c r="I12" s="9">
        <f t="shared" si="1"/>
        <v>6</v>
      </c>
      <c r="J12" s="25">
        <f t="shared" si="6"/>
        <v>-6</v>
      </c>
      <c r="K12" s="21">
        <v>4</v>
      </c>
      <c r="L12" s="22" t="s">
        <v>4</v>
      </c>
      <c r="M12" s="19">
        <f t="shared" si="2"/>
        <v>9</v>
      </c>
      <c r="N12" s="9">
        <f t="shared" si="7"/>
        <v>5</v>
      </c>
      <c r="O12" s="25">
        <f t="shared" si="8"/>
        <v>-5</v>
      </c>
      <c r="P12" s="21">
        <v>4</v>
      </c>
      <c r="Q12" s="22" t="s">
        <v>1</v>
      </c>
      <c r="R12" s="19">
        <f t="shared" si="3"/>
        <v>2</v>
      </c>
      <c r="S12" s="9">
        <f t="shared" si="9"/>
        <v>2</v>
      </c>
      <c r="T12" s="25">
        <f t="shared" si="10"/>
        <v>2</v>
      </c>
      <c r="U12" s="21">
        <v>4</v>
      </c>
      <c r="V12" s="22" t="s">
        <v>4</v>
      </c>
      <c r="W12" s="19">
        <f t="shared" si="4"/>
        <v>9</v>
      </c>
      <c r="X12" s="9">
        <f t="shared" si="11"/>
        <v>5</v>
      </c>
      <c r="Y12" s="25">
        <f t="shared" si="12"/>
        <v>-5</v>
      </c>
      <c r="Z12" s="21">
        <v>4</v>
      </c>
      <c r="AA12" s="22" t="s">
        <v>1</v>
      </c>
      <c r="AB12" s="19">
        <f t="shared" si="5"/>
        <v>2</v>
      </c>
      <c r="AC12" s="9">
        <f t="shared" si="13"/>
        <v>2</v>
      </c>
      <c r="AD12" s="25">
        <f t="shared" si="14"/>
        <v>2</v>
      </c>
      <c r="AE12" s="1"/>
      <c r="AF12" t="str">
        <f>U8</f>
        <v>Thijs</v>
      </c>
      <c r="AG12" s="6">
        <f>X8</f>
        <v>94</v>
      </c>
      <c r="AH12" s="6">
        <f>W27</f>
        <v>1</v>
      </c>
      <c r="AI12" s="6"/>
      <c r="AJ12" s="6"/>
      <c r="AK12" s="6"/>
      <c r="AO12"/>
      <c r="AP12" s="12"/>
    </row>
    <row r="13" spans="2:53" x14ac:dyDescent="0.25">
      <c r="B13">
        <v>5</v>
      </c>
      <c r="C13" t="s">
        <v>7</v>
      </c>
      <c r="D13">
        <v>5</v>
      </c>
      <c r="F13" s="21">
        <v>5</v>
      </c>
      <c r="G13" s="22" t="s">
        <v>4</v>
      </c>
      <c r="H13" s="19">
        <f t="shared" si="0"/>
        <v>9</v>
      </c>
      <c r="I13" s="9">
        <f t="shared" si="1"/>
        <v>4</v>
      </c>
      <c r="J13" s="25">
        <f t="shared" si="6"/>
        <v>-4</v>
      </c>
      <c r="K13" s="21">
        <v>5</v>
      </c>
      <c r="L13" s="22" t="s">
        <v>3</v>
      </c>
      <c r="M13" s="19">
        <f t="shared" si="2"/>
        <v>8</v>
      </c>
      <c r="N13" s="9">
        <f t="shared" si="7"/>
        <v>3</v>
      </c>
      <c r="O13" s="25">
        <f t="shared" si="8"/>
        <v>-3</v>
      </c>
      <c r="P13" s="21">
        <v>5</v>
      </c>
      <c r="Q13" s="22" t="s">
        <v>9</v>
      </c>
      <c r="R13" s="19">
        <f t="shared" si="3"/>
        <v>18</v>
      </c>
      <c r="S13" s="9">
        <f t="shared" si="9"/>
        <v>13</v>
      </c>
      <c r="T13" s="25">
        <f t="shared" si="10"/>
        <v>-13</v>
      </c>
      <c r="U13" s="21">
        <v>5</v>
      </c>
      <c r="V13" s="22" t="s">
        <v>5</v>
      </c>
      <c r="W13" s="19">
        <f t="shared" si="4"/>
        <v>10</v>
      </c>
      <c r="X13" s="9">
        <f t="shared" si="11"/>
        <v>5</v>
      </c>
      <c r="Y13" s="25">
        <f t="shared" si="12"/>
        <v>-5</v>
      </c>
      <c r="Z13" s="21">
        <v>5</v>
      </c>
      <c r="AA13" s="22" t="s">
        <v>5</v>
      </c>
      <c r="AB13" s="19">
        <f t="shared" si="5"/>
        <v>10</v>
      </c>
      <c r="AC13" s="9">
        <f t="shared" si="13"/>
        <v>5</v>
      </c>
      <c r="AD13" s="25">
        <f t="shared" si="14"/>
        <v>-5</v>
      </c>
      <c r="AE13" s="1"/>
      <c r="AF13" t="str">
        <f>Z8</f>
        <v>Rick</v>
      </c>
      <c r="AG13" s="6">
        <f>AC8</f>
        <v>88</v>
      </c>
      <c r="AH13" s="6">
        <f>AB27</f>
        <v>1</v>
      </c>
      <c r="AI13" s="6"/>
      <c r="AJ13" s="6"/>
      <c r="AK13" s="6"/>
      <c r="AO13"/>
      <c r="AP13" s="12"/>
    </row>
    <row r="14" spans="2:53" x14ac:dyDescent="0.25">
      <c r="B14">
        <v>6</v>
      </c>
      <c r="C14" t="s">
        <v>8</v>
      </c>
      <c r="D14">
        <v>6</v>
      </c>
      <c r="F14" s="21">
        <v>6</v>
      </c>
      <c r="G14" s="22" t="s">
        <v>3</v>
      </c>
      <c r="H14" s="19">
        <f t="shared" si="0"/>
        <v>8</v>
      </c>
      <c r="I14" s="9">
        <f t="shared" si="1"/>
        <v>2</v>
      </c>
      <c r="J14" s="25">
        <f t="shared" si="6"/>
        <v>-2</v>
      </c>
      <c r="K14" s="21">
        <v>6</v>
      </c>
      <c r="L14" s="22" t="s">
        <v>5</v>
      </c>
      <c r="M14" s="19">
        <f t="shared" si="2"/>
        <v>10</v>
      </c>
      <c r="N14" s="9">
        <f t="shared" si="7"/>
        <v>4</v>
      </c>
      <c r="O14" s="25">
        <f t="shared" si="8"/>
        <v>-4</v>
      </c>
      <c r="P14" s="21">
        <v>6</v>
      </c>
      <c r="Q14" s="22" t="s">
        <v>5</v>
      </c>
      <c r="R14" s="19">
        <f t="shared" si="3"/>
        <v>10</v>
      </c>
      <c r="S14" s="9">
        <f t="shared" si="9"/>
        <v>4</v>
      </c>
      <c r="T14" s="25">
        <f t="shared" si="10"/>
        <v>-4</v>
      </c>
      <c r="U14" s="21">
        <v>6</v>
      </c>
      <c r="V14" s="22" t="s">
        <v>6</v>
      </c>
      <c r="W14" s="19">
        <f t="shared" si="4"/>
        <v>14</v>
      </c>
      <c r="X14" s="9">
        <f t="shared" si="11"/>
        <v>8</v>
      </c>
      <c r="Y14" s="25">
        <f t="shared" si="12"/>
        <v>-8</v>
      </c>
      <c r="Z14" s="21">
        <v>6</v>
      </c>
      <c r="AA14" s="22" t="s">
        <v>3</v>
      </c>
      <c r="AB14" s="19">
        <f t="shared" si="5"/>
        <v>8</v>
      </c>
      <c r="AC14" s="9">
        <f t="shared" si="13"/>
        <v>2</v>
      </c>
      <c r="AD14" s="25">
        <f t="shared" si="14"/>
        <v>-2</v>
      </c>
      <c r="AE14" s="1"/>
      <c r="AG14" s="6">
        <v>1</v>
      </c>
      <c r="AI14" s="6">
        <v>1</v>
      </c>
      <c r="AJ14" s="6"/>
      <c r="AK14" s="6"/>
      <c r="AO14"/>
      <c r="AP14" s="12"/>
      <c r="AU14"/>
      <c r="AY14" s="12"/>
      <c r="BA14"/>
    </row>
    <row r="15" spans="2:53" x14ac:dyDescent="0.25">
      <c r="B15">
        <v>7</v>
      </c>
      <c r="C15" t="s">
        <v>0</v>
      </c>
      <c r="D15">
        <v>7</v>
      </c>
      <c r="F15" s="21">
        <v>7</v>
      </c>
      <c r="G15" s="22" t="s">
        <v>9</v>
      </c>
      <c r="H15" s="19">
        <f t="shared" si="0"/>
        <v>18</v>
      </c>
      <c r="I15" s="9">
        <f t="shared" si="1"/>
        <v>11</v>
      </c>
      <c r="J15" s="25">
        <f t="shared" si="6"/>
        <v>-11</v>
      </c>
      <c r="K15" s="21">
        <v>7</v>
      </c>
      <c r="L15" s="22" t="s">
        <v>6</v>
      </c>
      <c r="M15" s="19">
        <f t="shared" si="2"/>
        <v>14</v>
      </c>
      <c r="N15" s="9">
        <f t="shared" si="7"/>
        <v>7</v>
      </c>
      <c r="O15" s="25">
        <f t="shared" si="8"/>
        <v>-7</v>
      </c>
      <c r="P15" s="21">
        <v>7</v>
      </c>
      <c r="Q15" s="22" t="s">
        <v>3</v>
      </c>
      <c r="R15" s="19">
        <f t="shared" si="3"/>
        <v>8</v>
      </c>
      <c r="S15" s="9">
        <f t="shared" si="9"/>
        <v>1</v>
      </c>
      <c r="T15" s="25">
        <f t="shared" si="10"/>
        <v>-1</v>
      </c>
      <c r="U15" s="21">
        <v>7</v>
      </c>
      <c r="V15" s="22" t="s">
        <v>9</v>
      </c>
      <c r="W15" s="19">
        <f t="shared" si="4"/>
        <v>18</v>
      </c>
      <c r="X15" s="9">
        <f t="shared" si="11"/>
        <v>11</v>
      </c>
      <c r="Y15" s="25">
        <f t="shared" si="12"/>
        <v>-11</v>
      </c>
      <c r="Z15" s="21">
        <v>7</v>
      </c>
      <c r="AA15" s="22" t="s">
        <v>9</v>
      </c>
      <c r="AB15" s="19">
        <f t="shared" si="5"/>
        <v>18</v>
      </c>
      <c r="AC15" s="9">
        <f t="shared" si="13"/>
        <v>11</v>
      </c>
      <c r="AD15" s="25">
        <f t="shared" si="14"/>
        <v>-11</v>
      </c>
      <c r="AE15" s="1"/>
      <c r="AF15" t="s">
        <v>20</v>
      </c>
      <c r="AG15" s="6">
        <v>86</v>
      </c>
      <c r="AH15" s="6">
        <v>2</v>
      </c>
      <c r="AI15" s="6">
        <v>86</v>
      </c>
      <c r="AJ15" s="6">
        <v>2</v>
      </c>
      <c r="AK15" s="6"/>
      <c r="AO15"/>
      <c r="AP15" s="12"/>
      <c r="AU15"/>
      <c r="AY15" s="12"/>
      <c r="BA15"/>
    </row>
    <row r="16" spans="2:53" x14ac:dyDescent="0.25">
      <c r="B16">
        <v>8</v>
      </c>
      <c r="C16" t="s">
        <v>3</v>
      </c>
      <c r="D16">
        <v>8</v>
      </c>
      <c r="F16" s="21">
        <v>8</v>
      </c>
      <c r="G16" s="22" t="s">
        <v>6</v>
      </c>
      <c r="H16" s="19">
        <f t="shared" si="0"/>
        <v>14</v>
      </c>
      <c r="I16" s="9">
        <f t="shared" si="1"/>
        <v>6</v>
      </c>
      <c r="J16" s="25">
        <f t="shared" si="6"/>
        <v>-6</v>
      </c>
      <c r="K16" s="21">
        <v>8</v>
      </c>
      <c r="L16" s="22" t="s">
        <v>9</v>
      </c>
      <c r="M16" s="19">
        <f t="shared" si="2"/>
        <v>18</v>
      </c>
      <c r="N16" s="9">
        <f t="shared" si="7"/>
        <v>10</v>
      </c>
      <c r="O16" s="25">
        <f t="shared" si="8"/>
        <v>-10</v>
      </c>
      <c r="P16" s="21">
        <v>8</v>
      </c>
      <c r="Q16" s="22" t="s">
        <v>6</v>
      </c>
      <c r="R16" s="19">
        <f t="shared" si="3"/>
        <v>14</v>
      </c>
      <c r="S16" s="9">
        <f t="shared" si="9"/>
        <v>6</v>
      </c>
      <c r="T16" s="25">
        <f t="shared" si="10"/>
        <v>-6</v>
      </c>
      <c r="U16" s="21">
        <v>8</v>
      </c>
      <c r="V16" s="22" t="s">
        <v>3</v>
      </c>
      <c r="W16" s="19">
        <f t="shared" si="4"/>
        <v>8</v>
      </c>
      <c r="X16" s="9">
        <f t="shared" si="11"/>
        <v>0</v>
      </c>
      <c r="Y16" s="25">
        <f t="shared" si="12"/>
        <v>0</v>
      </c>
      <c r="Z16" s="21">
        <v>8</v>
      </c>
      <c r="AA16" s="22" t="s">
        <v>7</v>
      </c>
      <c r="AB16" s="19">
        <f t="shared" si="5"/>
        <v>5</v>
      </c>
      <c r="AC16" s="9">
        <f t="shared" si="13"/>
        <v>3</v>
      </c>
      <c r="AD16" s="25">
        <f t="shared" si="14"/>
        <v>3</v>
      </c>
      <c r="AE16" s="1"/>
      <c r="AF16" t="s">
        <v>17</v>
      </c>
      <c r="AG16" s="6">
        <v>86</v>
      </c>
      <c r="AH16" s="6">
        <v>0</v>
      </c>
      <c r="AI16" s="6">
        <v>86</v>
      </c>
      <c r="AJ16" s="6">
        <v>0</v>
      </c>
      <c r="AK16" s="6"/>
      <c r="AO16"/>
      <c r="AP16" s="12"/>
      <c r="AU16"/>
      <c r="AY16" s="12"/>
      <c r="BA16"/>
    </row>
    <row r="17" spans="2:79" x14ac:dyDescent="0.25">
      <c r="B17">
        <v>9</v>
      </c>
      <c r="C17" t="s">
        <v>4</v>
      </c>
      <c r="D17">
        <v>9</v>
      </c>
      <c r="F17" s="21">
        <v>9</v>
      </c>
      <c r="G17" s="22" t="s">
        <v>7</v>
      </c>
      <c r="H17" s="19">
        <f t="shared" si="0"/>
        <v>5</v>
      </c>
      <c r="I17" s="9">
        <f t="shared" si="1"/>
        <v>4</v>
      </c>
      <c r="J17" s="25">
        <f t="shared" si="6"/>
        <v>4</v>
      </c>
      <c r="K17" s="21">
        <v>9</v>
      </c>
      <c r="L17" s="22" t="s">
        <v>11</v>
      </c>
      <c r="M17" s="19">
        <f t="shared" si="2"/>
        <v>17</v>
      </c>
      <c r="N17" s="9">
        <f t="shared" si="7"/>
        <v>8</v>
      </c>
      <c r="O17" s="25">
        <f t="shared" si="8"/>
        <v>-8</v>
      </c>
      <c r="P17" s="21">
        <v>9</v>
      </c>
      <c r="Q17" s="22" t="s">
        <v>12</v>
      </c>
      <c r="R17" s="19">
        <f t="shared" si="3"/>
        <v>3</v>
      </c>
      <c r="S17" s="9">
        <f t="shared" si="9"/>
        <v>6</v>
      </c>
      <c r="T17" s="25">
        <f t="shared" si="10"/>
        <v>6</v>
      </c>
      <c r="U17" s="21">
        <v>9</v>
      </c>
      <c r="V17" s="22" t="s">
        <v>8</v>
      </c>
      <c r="W17" s="19">
        <f t="shared" si="4"/>
        <v>6</v>
      </c>
      <c r="X17" s="9">
        <f t="shared" si="11"/>
        <v>3</v>
      </c>
      <c r="Y17" s="25">
        <f t="shared" si="12"/>
        <v>3</v>
      </c>
      <c r="Z17" s="21">
        <v>9</v>
      </c>
      <c r="AA17" s="22" t="s">
        <v>6</v>
      </c>
      <c r="AB17" s="19">
        <f t="shared" si="5"/>
        <v>14</v>
      </c>
      <c r="AC17" s="9">
        <f t="shared" si="13"/>
        <v>5</v>
      </c>
      <c r="AD17" s="25">
        <f t="shared" si="14"/>
        <v>-5</v>
      </c>
      <c r="AE17" s="1"/>
      <c r="AF17" t="s">
        <v>22</v>
      </c>
      <c r="AG17" s="6">
        <v>88</v>
      </c>
      <c r="AH17" s="6">
        <v>1</v>
      </c>
      <c r="AI17" s="6">
        <v>88</v>
      </c>
      <c r="AJ17" s="6">
        <v>1</v>
      </c>
      <c r="AK17" s="6"/>
      <c r="AO17"/>
      <c r="AP17" s="12"/>
      <c r="AU17"/>
      <c r="AY17" s="12"/>
      <c r="BA17"/>
    </row>
    <row r="18" spans="2:79" x14ac:dyDescent="0.25">
      <c r="B18">
        <v>10</v>
      </c>
      <c r="C18" t="s">
        <v>5</v>
      </c>
      <c r="D18">
        <v>10</v>
      </c>
      <c r="F18" s="21">
        <v>10</v>
      </c>
      <c r="G18" s="22" t="s">
        <v>8</v>
      </c>
      <c r="H18" s="19">
        <f t="shared" si="0"/>
        <v>6</v>
      </c>
      <c r="I18" s="9">
        <f t="shared" si="1"/>
        <v>4</v>
      </c>
      <c r="J18" s="25">
        <f t="shared" si="6"/>
        <v>4</v>
      </c>
      <c r="K18" s="21">
        <v>10</v>
      </c>
      <c r="L18" s="22" t="s">
        <v>8</v>
      </c>
      <c r="M18" s="19">
        <f t="shared" si="2"/>
        <v>6</v>
      </c>
      <c r="N18" s="9">
        <f t="shared" si="7"/>
        <v>4</v>
      </c>
      <c r="O18" s="25">
        <f t="shared" si="8"/>
        <v>4</v>
      </c>
      <c r="P18" s="21">
        <v>10</v>
      </c>
      <c r="Q18" s="22" t="s">
        <v>8</v>
      </c>
      <c r="R18" s="19">
        <f t="shared" si="3"/>
        <v>6</v>
      </c>
      <c r="S18" s="9">
        <f t="shared" si="9"/>
        <v>4</v>
      </c>
      <c r="T18" s="25">
        <f t="shared" si="10"/>
        <v>4</v>
      </c>
      <c r="U18" s="21">
        <v>10</v>
      </c>
      <c r="V18" s="22" t="s">
        <v>13</v>
      </c>
      <c r="W18" s="19">
        <f t="shared" si="4"/>
        <v>12</v>
      </c>
      <c r="X18" s="9">
        <f t="shared" si="11"/>
        <v>2</v>
      </c>
      <c r="Y18" s="25">
        <f t="shared" si="12"/>
        <v>-2</v>
      </c>
      <c r="Z18" s="21">
        <v>10</v>
      </c>
      <c r="AA18" s="22" t="s">
        <v>13</v>
      </c>
      <c r="AB18" s="19">
        <f t="shared" si="5"/>
        <v>12</v>
      </c>
      <c r="AC18" s="9">
        <f t="shared" si="13"/>
        <v>2</v>
      </c>
      <c r="AD18" s="25">
        <f t="shared" si="14"/>
        <v>-2</v>
      </c>
      <c r="AE18" s="1"/>
      <c r="AF18" t="s">
        <v>18</v>
      </c>
      <c r="AG18" s="6">
        <v>92</v>
      </c>
      <c r="AH18" s="6">
        <v>1</v>
      </c>
      <c r="AI18" s="6">
        <v>92</v>
      </c>
      <c r="AJ18" s="6">
        <v>1</v>
      </c>
      <c r="AK18" s="6"/>
      <c r="AO18"/>
      <c r="AP18" s="12"/>
      <c r="AU18"/>
      <c r="AY18" s="12"/>
      <c r="BA18"/>
    </row>
    <row r="19" spans="2:79" x14ac:dyDescent="0.25">
      <c r="B19">
        <v>11</v>
      </c>
      <c r="C19" t="s">
        <v>15</v>
      </c>
      <c r="D19">
        <v>11</v>
      </c>
      <c r="F19" s="21">
        <v>11</v>
      </c>
      <c r="G19" s="22" t="s">
        <v>11</v>
      </c>
      <c r="H19" s="19">
        <f t="shared" si="0"/>
        <v>17</v>
      </c>
      <c r="I19" s="9">
        <f t="shared" si="1"/>
        <v>6</v>
      </c>
      <c r="J19" s="25">
        <f t="shared" si="6"/>
        <v>-6</v>
      </c>
      <c r="K19" s="21">
        <v>11</v>
      </c>
      <c r="L19" s="22" t="s">
        <v>13</v>
      </c>
      <c r="M19" s="19">
        <f t="shared" si="2"/>
        <v>12</v>
      </c>
      <c r="N19" s="9">
        <f t="shared" si="7"/>
        <v>1</v>
      </c>
      <c r="O19" s="25">
        <f t="shared" si="8"/>
        <v>-1</v>
      </c>
      <c r="P19" s="21">
        <v>11</v>
      </c>
      <c r="Q19" s="22" t="s">
        <v>13</v>
      </c>
      <c r="R19" s="19">
        <f t="shared" si="3"/>
        <v>12</v>
      </c>
      <c r="S19" s="9">
        <f t="shared" si="9"/>
        <v>1</v>
      </c>
      <c r="T19" s="25">
        <f t="shared" si="10"/>
        <v>-1</v>
      </c>
      <c r="U19" s="21">
        <v>11</v>
      </c>
      <c r="V19" s="22" t="s">
        <v>11</v>
      </c>
      <c r="W19" s="19">
        <f t="shared" si="4"/>
        <v>17</v>
      </c>
      <c r="X19" s="9">
        <f t="shared" si="11"/>
        <v>6</v>
      </c>
      <c r="Y19" s="25">
        <f t="shared" si="12"/>
        <v>-6</v>
      </c>
      <c r="Z19" s="21">
        <v>11</v>
      </c>
      <c r="AA19" s="22" t="s">
        <v>8</v>
      </c>
      <c r="AB19" s="19">
        <f t="shared" si="5"/>
        <v>6</v>
      </c>
      <c r="AC19" s="9">
        <f t="shared" si="13"/>
        <v>5</v>
      </c>
      <c r="AD19" s="25">
        <f t="shared" si="14"/>
        <v>5</v>
      </c>
      <c r="AE19" s="1"/>
      <c r="AF19" t="s">
        <v>21</v>
      </c>
      <c r="AG19" s="6">
        <v>94</v>
      </c>
      <c r="AH19" s="6">
        <v>1</v>
      </c>
      <c r="AI19" s="6">
        <v>94</v>
      </c>
      <c r="AJ19" s="6">
        <v>1</v>
      </c>
      <c r="AK19" s="6"/>
      <c r="AO19"/>
      <c r="AP19" s="12"/>
      <c r="AU19"/>
      <c r="AY19" s="12"/>
      <c r="BA19"/>
    </row>
    <row r="20" spans="2:79" x14ac:dyDescent="0.25">
      <c r="B20">
        <v>12</v>
      </c>
      <c r="C20" t="s">
        <v>13</v>
      </c>
      <c r="D20">
        <v>12</v>
      </c>
      <c r="F20" s="21">
        <v>12</v>
      </c>
      <c r="G20" s="22" t="s">
        <v>12</v>
      </c>
      <c r="H20" s="19">
        <f t="shared" si="0"/>
        <v>3</v>
      </c>
      <c r="I20" s="9">
        <f t="shared" si="1"/>
        <v>9</v>
      </c>
      <c r="J20" s="25">
        <f t="shared" si="6"/>
        <v>9</v>
      </c>
      <c r="K20" s="21">
        <v>12</v>
      </c>
      <c r="L20" s="22" t="s">
        <v>7</v>
      </c>
      <c r="M20" s="19">
        <f t="shared" si="2"/>
        <v>5</v>
      </c>
      <c r="N20" s="9">
        <f t="shared" si="7"/>
        <v>7</v>
      </c>
      <c r="O20" s="25">
        <f t="shared" si="8"/>
        <v>7</v>
      </c>
      <c r="P20" s="21">
        <v>12</v>
      </c>
      <c r="Q20" s="22" t="s">
        <v>7</v>
      </c>
      <c r="R20" s="19">
        <f t="shared" si="3"/>
        <v>5</v>
      </c>
      <c r="S20" s="9">
        <f t="shared" si="9"/>
        <v>7</v>
      </c>
      <c r="T20" s="25">
        <f t="shared" si="10"/>
        <v>7</v>
      </c>
      <c r="U20" s="21">
        <v>12</v>
      </c>
      <c r="V20" s="22" t="s">
        <v>10</v>
      </c>
      <c r="W20" s="19">
        <f t="shared" si="4"/>
        <v>15</v>
      </c>
      <c r="X20" s="9">
        <f t="shared" si="11"/>
        <v>3</v>
      </c>
      <c r="Y20" s="25">
        <f t="shared" si="12"/>
        <v>-3</v>
      </c>
      <c r="Z20" s="21">
        <v>12</v>
      </c>
      <c r="AA20" s="22" t="s">
        <v>11</v>
      </c>
      <c r="AB20" s="19">
        <f t="shared" si="5"/>
        <v>17</v>
      </c>
      <c r="AC20" s="9">
        <f t="shared" si="13"/>
        <v>5</v>
      </c>
      <c r="AD20" s="25">
        <f t="shared" si="14"/>
        <v>-5</v>
      </c>
      <c r="AE20" s="1"/>
      <c r="AF20" s="33" t="s">
        <v>29</v>
      </c>
      <c r="AG20" s="33"/>
      <c r="AH20" s="33"/>
      <c r="AI20" s="33"/>
    </row>
    <row r="21" spans="2:79" x14ac:dyDescent="0.25">
      <c r="B21">
        <v>13</v>
      </c>
      <c r="C21" t="s">
        <v>14</v>
      </c>
      <c r="D21">
        <v>13</v>
      </c>
      <c r="F21" s="21">
        <v>13</v>
      </c>
      <c r="G21" s="22" t="s">
        <v>13</v>
      </c>
      <c r="H21" s="19">
        <f t="shared" si="0"/>
        <v>12</v>
      </c>
      <c r="I21" s="9">
        <f t="shared" si="1"/>
        <v>1</v>
      </c>
      <c r="J21" s="25">
        <f t="shared" si="6"/>
        <v>1</v>
      </c>
      <c r="K21" s="21">
        <v>13</v>
      </c>
      <c r="L21" s="22" t="s">
        <v>12</v>
      </c>
      <c r="M21" s="19">
        <f t="shared" si="2"/>
        <v>3</v>
      </c>
      <c r="N21" s="9">
        <f t="shared" si="7"/>
        <v>10</v>
      </c>
      <c r="O21" s="25">
        <f t="shared" si="8"/>
        <v>10</v>
      </c>
      <c r="P21" s="21">
        <v>13</v>
      </c>
      <c r="Q21" s="22" t="s">
        <v>11</v>
      </c>
      <c r="R21" s="19">
        <f t="shared" si="3"/>
        <v>17</v>
      </c>
      <c r="S21" s="9">
        <f t="shared" si="9"/>
        <v>4</v>
      </c>
      <c r="T21" s="25">
        <f t="shared" si="10"/>
        <v>-4</v>
      </c>
      <c r="U21" s="21">
        <v>13</v>
      </c>
      <c r="V21" s="22" t="s">
        <v>19</v>
      </c>
      <c r="W21" s="19">
        <f t="shared" si="4"/>
        <v>1</v>
      </c>
      <c r="X21" s="9">
        <f t="shared" si="11"/>
        <v>12</v>
      </c>
      <c r="Y21" s="25">
        <f t="shared" si="12"/>
        <v>12</v>
      </c>
      <c r="Z21" s="21">
        <v>13</v>
      </c>
      <c r="AA21" s="22" t="s">
        <v>12</v>
      </c>
      <c r="AB21" s="19">
        <f t="shared" si="5"/>
        <v>3</v>
      </c>
      <c r="AC21" s="9">
        <f t="shared" si="13"/>
        <v>10</v>
      </c>
      <c r="AD21" s="25">
        <f t="shared" si="14"/>
        <v>10</v>
      </c>
      <c r="AE21" s="1"/>
      <c r="AK21" t="s">
        <v>17</v>
      </c>
      <c r="AQ21" t="s">
        <v>18</v>
      </c>
      <c r="AW21" t="s">
        <v>20</v>
      </c>
      <c r="BC21" t="s">
        <v>21</v>
      </c>
      <c r="BG21" s="12"/>
      <c r="BI21" t="s">
        <v>22</v>
      </c>
      <c r="BM21" s="12"/>
    </row>
    <row r="22" spans="2:79" x14ac:dyDescent="0.25">
      <c r="B22">
        <v>14</v>
      </c>
      <c r="C22" t="s">
        <v>6</v>
      </c>
      <c r="D22">
        <v>14</v>
      </c>
      <c r="F22" s="21">
        <v>14</v>
      </c>
      <c r="G22" s="22" t="s">
        <v>14</v>
      </c>
      <c r="H22" s="19">
        <f t="shared" si="0"/>
        <v>13</v>
      </c>
      <c r="I22" s="9">
        <f t="shared" si="1"/>
        <v>1</v>
      </c>
      <c r="J22" s="25">
        <f t="shared" si="6"/>
        <v>1</v>
      </c>
      <c r="K22" s="21">
        <v>14</v>
      </c>
      <c r="L22" s="22" t="s">
        <v>14</v>
      </c>
      <c r="M22" s="19">
        <f t="shared" si="2"/>
        <v>13</v>
      </c>
      <c r="N22" s="9">
        <f t="shared" si="7"/>
        <v>1</v>
      </c>
      <c r="O22" s="25">
        <f t="shared" si="8"/>
        <v>1</v>
      </c>
      <c r="P22" s="21">
        <v>14</v>
      </c>
      <c r="Q22" s="22" t="s">
        <v>14</v>
      </c>
      <c r="R22" s="19">
        <f t="shared" si="3"/>
        <v>13</v>
      </c>
      <c r="S22" s="9">
        <f t="shared" si="9"/>
        <v>1</v>
      </c>
      <c r="T22" s="25">
        <f t="shared" si="10"/>
        <v>1</v>
      </c>
      <c r="U22" s="21">
        <v>14</v>
      </c>
      <c r="V22" s="22" t="s">
        <v>12</v>
      </c>
      <c r="W22" s="19">
        <f t="shared" si="4"/>
        <v>3</v>
      </c>
      <c r="X22" s="9">
        <f t="shared" si="11"/>
        <v>11</v>
      </c>
      <c r="Y22" s="25">
        <f t="shared" si="12"/>
        <v>11</v>
      </c>
      <c r="Z22" s="21">
        <v>14</v>
      </c>
      <c r="AA22" s="22" t="s">
        <v>14</v>
      </c>
      <c r="AB22" s="19">
        <f t="shared" si="5"/>
        <v>13</v>
      </c>
      <c r="AC22" s="9">
        <f t="shared" si="13"/>
        <v>1</v>
      </c>
      <c r="AD22" s="25">
        <f t="shared" si="14"/>
        <v>1</v>
      </c>
      <c r="AE22" s="1"/>
      <c r="BG22" s="12"/>
      <c r="BM22" s="12"/>
      <c r="BW22" s="6" t="s">
        <v>24</v>
      </c>
      <c r="BX22" s="6" t="s">
        <v>25</v>
      </c>
      <c r="BY22" s="6" t="s">
        <v>26</v>
      </c>
      <c r="BZ22" s="6" t="s">
        <v>27</v>
      </c>
      <c r="CA22" s="6" t="s">
        <v>28</v>
      </c>
    </row>
    <row r="23" spans="2:79" x14ac:dyDescent="0.25">
      <c r="B23">
        <v>15</v>
      </c>
      <c r="C23" t="s">
        <v>10</v>
      </c>
      <c r="D23">
        <v>15</v>
      </c>
      <c r="F23" s="21">
        <v>15</v>
      </c>
      <c r="G23" s="22" t="s">
        <v>16</v>
      </c>
      <c r="H23" s="19">
        <f t="shared" si="0"/>
        <v>16</v>
      </c>
      <c r="I23" s="9">
        <f t="shared" si="1"/>
        <v>1</v>
      </c>
      <c r="J23" s="25">
        <f t="shared" si="6"/>
        <v>-1</v>
      </c>
      <c r="K23" s="21">
        <v>15</v>
      </c>
      <c r="L23" s="22" t="s">
        <v>10</v>
      </c>
      <c r="M23" s="19">
        <f t="shared" si="2"/>
        <v>15</v>
      </c>
      <c r="N23" s="9">
        <f t="shared" si="7"/>
        <v>0</v>
      </c>
      <c r="O23" s="25">
        <f t="shared" si="8"/>
        <v>0</v>
      </c>
      <c r="P23" s="21">
        <v>15</v>
      </c>
      <c r="Q23" s="22" t="s">
        <v>10</v>
      </c>
      <c r="R23" s="19">
        <f t="shared" si="3"/>
        <v>15</v>
      </c>
      <c r="S23" s="9">
        <f t="shared" si="9"/>
        <v>0</v>
      </c>
      <c r="T23" s="25">
        <f t="shared" si="10"/>
        <v>0</v>
      </c>
      <c r="U23" s="21">
        <v>15</v>
      </c>
      <c r="V23" s="22" t="s">
        <v>7</v>
      </c>
      <c r="W23" s="19">
        <f t="shared" si="4"/>
        <v>5</v>
      </c>
      <c r="X23" s="9">
        <f t="shared" si="11"/>
        <v>10</v>
      </c>
      <c r="Y23" s="25">
        <f t="shared" si="12"/>
        <v>10</v>
      </c>
      <c r="Z23" s="21">
        <v>15</v>
      </c>
      <c r="AA23" s="22" t="s">
        <v>10</v>
      </c>
      <c r="AB23" s="19">
        <f t="shared" si="5"/>
        <v>15</v>
      </c>
      <c r="AC23" s="9">
        <f t="shared" si="13"/>
        <v>0</v>
      </c>
      <c r="AD23" s="25">
        <f t="shared" si="14"/>
        <v>0</v>
      </c>
      <c r="AE23" s="1"/>
      <c r="AK23" t="s">
        <v>0</v>
      </c>
      <c r="AL23">
        <f t="shared" ref="AL23:AL31" si="15">VLOOKUP(AK23,$G$9:$J$26,4,0)</f>
        <v>-5</v>
      </c>
      <c r="AM23" t="s">
        <v>8</v>
      </c>
      <c r="AN23">
        <f>VLOOKUP(AM23,$G$9:$J$26,4,0)</f>
        <v>4</v>
      </c>
      <c r="AO23" s="12">
        <f t="shared" ref="AO23:AO27" si="16">AN23-AL23</f>
        <v>9</v>
      </c>
      <c r="AQ23" t="str">
        <f t="shared" ref="AQ23:AQ31" si="17">AK23</f>
        <v>AJA</v>
      </c>
      <c r="AR23">
        <f>VLOOKUP(AQ23,$L$9:$O$26,4,0)</f>
        <v>-6</v>
      </c>
      <c r="AS23" t="str">
        <f>AM23</f>
        <v>HEE</v>
      </c>
      <c r="AT23">
        <f>VLOOKUP(AS23,$L$9:$O$26,4,0)</f>
        <v>4</v>
      </c>
      <c r="AU23" s="12">
        <f t="shared" ref="AU23:AU27" si="18">AT23-AR23</f>
        <v>10</v>
      </c>
      <c r="AW23" t="str">
        <f t="shared" ref="AW23:AW31" si="19">AQ23</f>
        <v>AJA</v>
      </c>
      <c r="AX23">
        <f>VLOOKUP(AW23,$Q$9:$T$26,4,0)</f>
        <v>-6</v>
      </c>
      <c r="AY23" t="str">
        <f>AS23</f>
        <v>HEE</v>
      </c>
      <c r="AZ23">
        <f>VLOOKUP(AY23,$Q$9:$T$26,4,0)</f>
        <v>4</v>
      </c>
      <c r="BA23" s="12">
        <f t="shared" ref="BA23:BA27" si="20">AZ23-AX23</f>
        <v>10</v>
      </c>
      <c r="BC23" t="str">
        <f t="shared" ref="BC23:BC31" si="21">AK23</f>
        <v>AJA</v>
      </c>
      <c r="BD23">
        <f>VLOOKUP(BC23,$V$9:$Y$26,4,0)</f>
        <v>-4</v>
      </c>
      <c r="BE23" t="str">
        <f t="shared" ref="BE23:BE31" si="22">AM23</f>
        <v>HEE</v>
      </c>
      <c r="BF23">
        <f>VLOOKUP(BE23,$V$9:$Y$26,4,0)</f>
        <v>3</v>
      </c>
      <c r="BG23" s="12">
        <f t="shared" ref="BG23:BG27" si="23">BF23-BD23</f>
        <v>7</v>
      </c>
      <c r="BI23" t="str">
        <f t="shared" ref="BI23:BI31" si="24">BC23</f>
        <v>AJA</v>
      </c>
      <c r="BJ23">
        <f>VLOOKUP(BI23,$AA$9:$AD$26,4,0)</f>
        <v>-6</v>
      </c>
      <c r="BK23" t="str">
        <f>BE23</f>
        <v>HEE</v>
      </c>
      <c r="BL23">
        <f>VLOOKUP(BK23,$AA$9:$AD$26,4,0)</f>
        <v>5</v>
      </c>
      <c r="BM23" s="12">
        <f t="shared" ref="BM23:BM27" si="25">BL23-BJ23</f>
        <v>11</v>
      </c>
      <c r="BO23" t="str">
        <f t="shared" ref="BO23:BO31" si="26">AK23</f>
        <v>AJA</v>
      </c>
      <c r="BP23" t="str">
        <f t="shared" ref="BP23:BP31" si="27">AM23</f>
        <v>HEE</v>
      </c>
      <c r="BQ23" s="6">
        <f t="shared" ref="BQ23:BQ31" si="28">RANK(BW23,$BW23:$CA23)</f>
        <v>4</v>
      </c>
      <c r="BR23" s="6">
        <f t="shared" ref="BR23:BR31" si="29">RANK(BX23,$BW23:$CA23)</f>
        <v>2</v>
      </c>
      <c r="BS23" s="6">
        <f t="shared" ref="BS23:BS31" si="30">RANK(BY23,$BW23:$CA23)</f>
        <v>2</v>
      </c>
      <c r="BT23" s="6">
        <f t="shared" ref="BT23:BT31" si="31">RANK(BZ23,$BW23:$CA23)</f>
        <v>5</v>
      </c>
      <c r="BU23" s="6">
        <f t="shared" ref="BU23:BU31" si="32">RANK(CA23,$BW23:$CA23)</f>
        <v>1</v>
      </c>
      <c r="BW23" s="13">
        <f t="shared" ref="BW23:BW31" si="33">AO23</f>
        <v>9</v>
      </c>
      <c r="BX23" s="13">
        <f t="shared" ref="BX23:BX31" si="34">AU23</f>
        <v>10</v>
      </c>
      <c r="BY23" s="13">
        <f t="shared" ref="BY23:BY31" si="35">BA23</f>
        <v>10</v>
      </c>
      <c r="BZ23" s="13">
        <f t="shared" ref="BZ23:BZ31" si="36">BG23</f>
        <v>7</v>
      </c>
      <c r="CA23" s="13">
        <f t="shared" ref="CA23:CA31" si="37">BM23</f>
        <v>11</v>
      </c>
    </row>
    <row r="24" spans="2:79" x14ac:dyDescent="0.25">
      <c r="B24">
        <v>16</v>
      </c>
      <c r="C24" t="s">
        <v>16</v>
      </c>
      <c r="D24">
        <v>16</v>
      </c>
      <c r="F24" s="21">
        <v>16</v>
      </c>
      <c r="G24" s="22" t="s">
        <v>10</v>
      </c>
      <c r="H24" s="19">
        <f t="shared" si="0"/>
        <v>15</v>
      </c>
      <c r="I24" s="9">
        <f t="shared" si="1"/>
        <v>1</v>
      </c>
      <c r="J24" s="25">
        <f t="shared" si="6"/>
        <v>1</v>
      </c>
      <c r="K24" s="21">
        <v>16</v>
      </c>
      <c r="L24" s="22" t="s">
        <v>15</v>
      </c>
      <c r="M24" s="19">
        <f t="shared" si="2"/>
        <v>11</v>
      </c>
      <c r="N24" s="9">
        <f t="shared" si="7"/>
        <v>5</v>
      </c>
      <c r="O24" s="25">
        <f t="shared" si="8"/>
        <v>5</v>
      </c>
      <c r="P24" s="21">
        <v>16</v>
      </c>
      <c r="Q24" s="22" t="s">
        <v>16</v>
      </c>
      <c r="R24" s="19">
        <f t="shared" si="3"/>
        <v>16</v>
      </c>
      <c r="S24" s="9">
        <f t="shared" si="9"/>
        <v>0</v>
      </c>
      <c r="T24" s="25">
        <f t="shared" si="10"/>
        <v>0</v>
      </c>
      <c r="U24" s="21">
        <v>16</v>
      </c>
      <c r="V24" s="22" t="s">
        <v>14</v>
      </c>
      <c r="W24" s="19">
        <f t="shared" si="4"/>
        <v>13</v>
      </c>
      <c r="X24" s="9">
        <f t="shared" si="11"/>
        <v>3</v>
      </c>
      <c r="Y24" s="25">
        <f t="shared" si="12"/>
        <v>3</v>
      </c>
      <c r="Z24" s="21">
        <v>16</v>
      </c>
      <c r="AA24" s="22" t="s">
        <v>19</v>
      </c>
      <c r="AB24" s="19">
        <f t="shared" si="5"/>
        <v>1</v>
      </c>
      <c r="AC24" s="9">
        <f t="shared" si="13"/>
        <v>15</v>
      </c>
      <c r="AD24" s="25">
        <f t="shared" si="14"/>
        <v>15</v>
      </c>
      <c r="AE24" s="1"/>
      <c r="AK24" t="s">
        <v>4</v>
      </c>
      <c r="AL24">
        <f t="shared" si="15"/>
        <v>-4</v>
      </c>
      <c r="AM24" t="s">
        <v>13</v>
      </c>
      <c r="AN24">
        <f>VLOOKUP(AM24,$G$9:$J$26,4,0)</f>
        <v>1</v>
      </c>
      <c r="AO24" s="12">
        <f t="shared" si="16"/>
        <v>5</v>
      </c>
      <c r="AQ24" t="str">
        <f t="shared" si="17"/>
        <v>AZ</v>
      </c>
      <c r="AR24">
        <f t="shared" ref="AR24:AT31" si="38">VLOOKUP(AQ24,$L$9:$O$26,4,0)</f>
        <v>-5</v>
      </c>
      <c r="AS24" t="str">
        <f t="shared" ref="AS24:AS31" si="39">AM24</f>
        <v>SPA</v>
      </c>
      <c r="AT24">
        <f t="shared" si="38"/>
        <v>-1</v>
      </c>
      <c r="AU24" s="12">
        <f t="shared" si="18"/>
        <v>4</v>
      </c>
      <c r="AW24" t="str">
        <f t="shared" si="19"/>
        <v>AZ</v>
      </c>
      <c r="AX24">
        <f t="shared" ref="AX24:AZ31" si="40">VLOOKUP(AW24,$Q$9:$T$26,4,0)</f>
        <v>-7</v>
      </c>
      <c r="AY24" t="str">
        <f t="shared" ref="AY24:AY31" si="41">AS24</f>
        <v>SPA</v>
      </c>
      <c r="AZ24">
        <f t="shared" si="40"/>
        <v>-1</v>
      </c>
      <c r="BA24" s="12">
        <f t="shared" si="20"/>
        <v>6</v>
      </c>
      <c r="BC24" t="str">
        <f t="shared" si="21"/>
        <v>AZ</v>
      </c>
      <c r="BD24">
        <f t="shared" ref="BD24:BF31" si="42">VLOOKUP(BC24,$V$9:$Y$26,4,0)</f>
        <v>-5</v>
      </c>
      <c r="BE24" t="str">
        <f t="shared" si="22"/>
        <v>SPA</v>
      </c>
      <c r="BF24">
        <f t="shared" si="42"/>
        <v>-2</v>
      </c>
      <c r="BG24" s="12">
        <f t="shared" si="23"/>
        <v>3</v>
      </c>
      <c r="BI24" t="str">
        <f t="shared" si="24"/>
        <v>AZ</v>
      </c>
      <c r="BJ24">
        <f t="shared" ref="BJ24:BL31" si="43">VLOOKUP(BI24,$AA$9:$AD$26,4,0)</f>
        <v>-6</v>
      </c>
      <c r="BK24" t="str">
        <f t="shared" ref="BK24:BK31" si="44">BE24</f>
        <v>SPA</v>
      </c>
      <c r="BL24">
        <f t="shared" si="43"/>
        <v>-2</v>
      </c>
      <c r="BM24" s="12">
        <f t="shared" si="25"/>
        <v>4</v>
      </c>
      <c r="BO24" t="str">
        <f t="shared" si="26"/>
        <v>AZ</v>
      </c>
      <c r="BP24" t="str">
        <f t="shared" si="27"/>
        <v>SPA</v>
      </c>
      <c r="BQ24" s="6">
        <f t="shared" si="28"/>
        <v>2</v>
      </c>
      <c r="BR24" s="6">
        <f t="shared" si="29"/>
        <v>3</v>
      </c>
      <c r="BS24" s="6">
        <f t="shared" si="30"/>
        <v>1</v>
      </c>
      <c r="BT24" s="6">
        <f t="shared" si="31"/>
        <v>5</v>
      </c>
      <c r="BU24" s="6">
        <f t="shared" si="32"/>
        <v>3</v>
      </c>
      <c r="BW24" s="13">
        <f t="shared" si="33"/>
        <v>5</v>
      </c>
      <c r="BX24" s="13">
        <f t="shared" si="34"/>
        <v>4</v>
      </c>
      <c r="BY24" s="13">
        <f t="shared" si="35"/>
        <v>6</v>
      </c>
      <c r="BZ24" s="13">
        <f t="shared" si="36"/>
        <v>3</v>
      </c>
      <c r="CA24" s="13">
        <f t="shared" si="37"/>
        <v>4</v>
      </c>
    </row>
    <row r="25" spans="2:79" x14ac:dyDescent="0.25">
      <c r="B25">
        <v>17</v>
      </c>
      <c r="C25" t="s">
        <v>11</v>
      </c>
      <c r="D25">
        <v>17</v>
      </c>
      <c r="F25" s="21">
        <v>17</v>
      </c>
      <c r="G25" s="22" t="s">
        <v>19</v>
      </c>
      <c r="H25" s="19">
        <f t="shared" si="0"/>
        <v>1</v>
      </c>
      <c r="I25" s="9">
        <f t="shared" si="1"/>
        <v>16</v>
      </c>
      <c r="J25" s="25">
        <f t="shared" si="6"/>
        <v>16</v>
      </c>
      <c r="K25" s="21">
        <v>17</v>
      </c>
      <c r="L25" s="22" t="s">
        <v>19</v>
      </c>
      <c r="M25" s="19">
        <f t="shared" si="2"/>
        <v>1</v>
      </c>
      <c r="N25" s="9">
        <f t="shared" si="7"/>
        <v>16</v>
      </c>
      <c r="O25" s="25">
        <f t="shared" si="8"/>
        <v>16</v>
      </c>
      <c r="P25" s="21">
        <v>17</v>
      </c>
      <c r="Q25" s="22" t="s">
        <v>19</v>
      </c>
      <c r="R25" s="19">
        <f t="shared" si="3"/>
        <v>1</v>
      </c>
      <c r="S25" s="9">
        <f t="shared" si="9"/>
        <v>16</v>
      </c>
      <c r="T25" s="25">
        <f t="shared" si="10"/>
        <v>16</v>
      </c>
      <c r="U25" s="21">
        <v>17</v>
      </c>
      <c r="V25" s="22" t="s">
        <v>16</v>
      </c>
      <c r="W25" s="19">
        <f t="shared" si="4"/>
        <v>16</v>
      </c>
      <c r="X25" s="9">
        <f t="shared" si="11"/>
        <v>1</v>
      </c>
      <c r="Y25" s="25">
        <f t="shared" si="12"/>
        <v>1</v>
      </c>
      <c r="Z25" s="21">
        <v>17</v>
      </c>
      <c r="AA25" s="22" t="s">
        <v>16</v>
      </c>
      <c r="AB25" s="19">
        <f t="shared" si="5"/>
        <v>16</v>
      </c>
      <c r="AC25" s="9">
        <f t="shared" si="13"/>
        <v>1</v>
      </c>
      <c r="AD25" s="25">
        <f t="shared" si="14"/>
        <v>1</v>
      </c>
      <c r="AE25" s="1"/>
      <c r="AK25" t="s">
        <v>19</v>
      </c>
      <c r="AL25">
        <f t="shared" si="15"/>
        <v>16</v>
      </c>
      <c r="AM25" t="s">
        <v>6</v>
      </c>
      <c r="AN25">
        <f t="shared" ref="AN25:AN31" si="45">VLOOKUP(AM25,$G$9:$J$26,4,0)</f>
        <v>-6</v>
      </c>
      <c r="AO25" s="12">
        <f t="shared" si="16"/>
        <v>-22</v>
      </c>
      <c r="AQ25" t="str">
        <f t="shared" si="17"/>
        <v>VVV</v>
      </c>
      <c r="AR25">
        <f t="shared" si="38"/>
        <v>16</v>
      </c>
      <c r="AS25" t="str">
        <f t="shared" si="39"/>
        <v>GRO</v>
      </c>
      <c r="AT25">
        <f t="shared" si="38"/>
        <v>-7</v>
      </c>
      <c r="AU25" s="12">
        <f t="shared" si="18"/>
        <v>-23</v>
      </c>
      <c r="AW25" t="str">
        <f t="shared" si="19"/>
        <v>VVV</v>
      </c>
      <c r="AX25">
        <f t="shared" si="40"/>
        <v>16</v>
      </c>
      <c r="AY25" t="str">
        <f t="shared" si="41"/>
        <v>GRO</v>
      </c>
      <c r="AZ25">
        <f t="shared" si="40"/>
        <v>-6</v>
      </c>
      <c r="BA25" s="12">
        <f t="shared" si="20"/>
        <v>-22</v>
      </c>
      <c r="BC25" t="str">
        <f t="shared" si="21"/>
        <v>VVV</v>
      </c>
      <c r="BD25">
        <f t="shared" si="42"/>
        <v>12</v>
      </c>
      <c r="BE25" t="str">
        <f t="shared" si="22"/>
        <v>GRO</v>
      </c>
      <c r="BF25">
        <f t="shared" si="42"/>
        <v>-8</v>
      </c>
      <c r="BG25" s="12">
        <f t="shared" si="23"/>
        <v>-20</v>
      </c>
      <c r="BI25" t="str">
        <f t="shared" si="24"/>
        <v>VVV</v>
      </c>
      <c r="BJ25">
        <f t="shared" si="43"/>
        <v>15</v>
      </c>
      <c r="BK25" t="str">
        <f t="shared" si="44"/>
        <v>GRO</v>
      </c>
      <c r="BL25">
        <f t="shared" si="43"/>
        <v>-5</v>
      </c>
      <c r="BM25" s="12">
        <f t="shared" si="25"/>
        <v>-20</v>
      </c>
      <c r="BO25" t="str">
        <f t="shared" si="26"/>
        <v>VVV</v>
      </c>
      <c r="BP25" t="str">
        <f t="shared" si="27"/>
        <v>GRO</v>
      </c>
      <c r="BQ25" s="6">
        <f t="shared" si="28"/>
        <v>3</v>
      </c>
      <c r="BR25" s="6">
        <f t="shared" si="29"/>
        <v>5</v>
      </c>
      <c r="BS25" s="6">
        <f t="shared" si="30"/>
        <v>3</v>
      </c>
      <c r="BT25" s="6">
        <f t="shared" si="31"/>
        <v>1</v>
      </c>
      <c r="BU25" s="6">
        <f t="shared" si="32"/>
        <v>1</v>
      </c>
      <c r="BW25" s="13">
        <f t="shared" si="33"/>
        <v>-22</v>
      </c>
      <c r="BX25" s="13">
        <f t="shared" si="34"/>
        <v>-23</v>
      </c>
      <c r="BY25" s="13">
        <f t="shared" si="35"/>
        <v>-22</v>
      </c>
      <c r="BZ25" s="13">
        <f t="shared" si="36"/>
        <v>-20</v>
      </c>
      <c r="CA25" s="13">
        <f t="shared" si="37"/>
        <v>-20</v>
      </c>
    </row>
    <row r="26" spans="2:79" ht="15.75" thickBot="1" x14ac:dyDescent="0.3">
      <c r="B26">
        <v>18</v>
      </c>
      <c r="C26" t="s">
        <v>9</v>
      </c>
      <c r="D26">
        <v>18</v>
      </c>
      <c r="F26" s="23">
        <v>18</v>
      </c>
      <c r="G26" s="24" t="s">
        <v>15</v>
      </c>
      <c r="H26" s="19">
        <f t="shared" si="0"/>
        <v>11</v>
      </c>
      <c r="I26" s="9">
        <f t="shared" si="1"/>
        <v>7</v>
      </c>
      <c r="J26" s="25">
        <f t="shared" si="6"/>
        <v>7</v>
      </c>
      <c r="K26" s="23">
        <v>18</v>
      </c>
      <c r="L26" s="24" t="s">
        <v>16</v>
      </c>
      <c r="M26" s="19">
        <f t="shared" si="2"/>
        <v>16</v>
      </c>
      <c r="N26" s="9">
        <f t="shared" si="7"/>
        <v>2</v>
      </c>
      <c r="O26" s="25">
        <f t="shared" si="8"/>
        <v>2</v>
      </c>
      <c r="P26" s="23">
        <v>18</v>
      </c>
      <c r="Q26" s="24" t="s">
        <v>15</v>
      </c>
      <c r="R26" s="19">
        <f t="shared" si="3"/>
        <v>11</v>
      </c>
      <c r="S26" s="9">
        <f t="shared" si="9"/>
        <v>7</v>
      </c>
      <c r="T26" s="25">
        <f t="shared" si="10"/>
        <v>7</v>
      </c>
      <c r="U26" s="23">
        <v>18</v>
      </c>
      <c r="V26" s="24" t="s">
        <v>15</v>
      </c>
      <c r="W26" s="19">
        <f t="shared" si="4"/>
        <v>11</v>
      </c>
      <c r="X26" s="9">
        <f t="shared" si="11"/>
        <v>7</v>
      </c>
      <c r="Y26" s="25">
        <f t="shared" si="12"/>
        <v>7</v>
      </c>
      <c r="Z26" s="23">
        <v>18</v>
      </c>
      <c r="AA26" s="24" t="s">
        <v>15</v>
      </c>
      <c r="AB26" s="19">
        <f t="shared" si="5"/>
        <v>11</v>
      </c>
      <c r="AC26" s="9">
        <f t="shared" si="13"/>
        <v>7</v>
      </c>
      <c r="AD26" s="25">
        <f t="shared" si="14"/>
        <v>7</v>
      </c>
      <c r="AE26" s="1"/>
      <c r="AK26" t="s">
        <v>1</v>
      </c>
      <c r="AL26">
        <f t="shared" si="15"/>
        <v>-1</v>
      </c>
      <c r="AM26" t="s">
        <v>3</v>
      </c>
      <c r="AN26">
        <f t="shared" si="45"/>
        <v>-2</v>
      </c>
      <c r="AO26" s="12">
        <f t="shared" si="16"/>
        <v>-1</v>
      </c>
      <c r="AQ26" t="str">
        <f t="shared" si="17"/>
        <v>PSV</v>
      </c>
      <c r="AR26">
        <f t="shared" si="38"/>
        <v>1</v>
      </c>
      <c r="AS26" t="str">
        <f t="shared" si="39"/>
        <v>VIT</v>
      </c>
      <c r="AT26">
        <f t="shared" si="38"/>
        <v>-3</v>
      </c>
      <c r="AU26" s="12">
        <f t="shared" si="18"/>
        <v>-4</v>
      </c>
      <c r="AW26" t="str">
        <f t="shared" si="19"/>
        <v>PSV</v>
      </c>
      <c r="AX26">
        <f t="shared" si="40"/>
        <v>2</v>
      </c>
      <c r="AY26" t="str">
        <f t="shared" si="41"/>
        <v>VIT</v>
      </c>
      <c r="AZ26">
        <f t="shared" si="40"/>
        <v>-1</v>
      </c>
      <c r="BA26" s="12">
        <f t="shared" si="20"/>
        <v>-3</v>
      </c>
      <c r="BC26" t="str">
        <f t="shared" si="21"/>
        <v>PSV</v>
      </c>
      <c r="BD26">
        <f t="shared" si="42"/>
        <v>-1</v>
      </c>
      <c r="BE26" t="str">
        <f t="shared" si="22"/>
        <v>VIT</v>
      </c>
      <c r="BF26">
        <f t="shared" si="42"/>
        <v>0</v>
      </c>
      <c r="BG26" s="12">
        <f t="shared" si="23"/>
        <v>1</v>
      </c>
      <c r="BI26" t="str">
        <f t="shared" si="24"/>
        <v>PSV</v>
      </c>
      <c r="BJ26">
        <f t="shared" si="43"/>
        <v>2</v>
      </c>
      <c r="BK26" t="str">
        <f t="shared" si="44"/>
        <v>VIT</v>
      </c>
      <c r="BL26">
        <f t="shared" si="43"/>
        <v>-2</v>
      </c>
      <c r="BM26" s="12">
        <f t="shared" si="25"/>
        <v>-4</v>
      </c>
      <c r="BO26" t="str">
        <f t="shared" si="26"/>
        <v>PSV</v>
      </c>
      <c r="BP26" t="str">
        <f t="shared" si="27"/>
        <v>VIT</v>
      </c>
      <c r="BQ26" s="6">
        <f t="shared" si="28"/>
        <v>2</v>
      </c>
      <c r="BR26" s="6">
        <f t="shared" si="29"/>
        <v>4</v>
      </c>
      <c r="BS26" s="6">
        <f t="shared" si="30"/>
        <v>3</v>
      </c>
      <c r="BT26" s="6">
        <f t="shared" si="31"/>
        <v>1</v>
      </c>
      <c r="BU26" s="6">
        <f t="shared" si="32"/>
        <v>4</v>
      </c>
      <c r="BW26" s="13">
        <f t="shared" si="33"/>
        <v>-1</v>
      </c>
      <c r="BX26" s="13">
        <f t="shared" si="34"/>
        <v>-4</v>
      </c>
      <c r="BY26" s="13">
        <f t="shared" si="35"/>
        <v>-3</v>
      </c>
      <c r="BZ26" s="13">
        <f t="shared" si="36"/>
        <v>1</v>
      </c>
      <c r="CA26" s="13">
        <f t="shared" si="37"/>
        <v>-4</v>
      </c>
    </row>
    <row r="27" spans="2:79" x14ac:dyDescent="0.25">
      <c r="F27" s="18"/>
      <c r="G27" s="18"/>
      <c r="H27" s="27">
        <f>COUNTIF(I9:I26,0)</f>
        <v>0</v>
      </c>
      <c r="I27" s="18" t="s">
        <v>30</v>
      </c>
      <c r="J27" s="18" t="s">
        <v>31</v>
      </c>
      <c r="K27" s="18"/>
      <c r="L27" s="18"/>
      <c r="M27" s="27">
        <f>COUNTIF(N9:N26,0)</f>
        <v>1</v>
      </c>
      <c r="N27" s="18" t="s">
        <v>30</v>
      </c>
      <c r="O27" s="18" t="s">
        <v>31</v>
      </c>
      <c r="P27" s="18"/>
      <c r="Q27" s="18"/>
      <c r="R27" s="27">
        <f>COUNTIF(S9:S26,0)</f>
        <v>2</v>
      </c>
      <c r="S27" s="18" t="s">
        <v>30</v>
      </c>
      <c r="T27" s="18" t="s">
        <v>31</v>
      </c>
      <c r="U27" s="18"/>
      <c r="V27" s="18"/>
      <c r="W27" s="27">
        <f>COUNTIF(X9:X26,0)</f>
        <v>1</v>
      </c>
      <c r="X27" s="18" t="s">
        <v>30</v>
      </c>
      <c r="Y27" s="18" t="s">
        <v>31</v>
      </c>
      <c r="Z27" s="18"/>
      <c r="AA27" s="18"/>
      <c r="AB27" s="27">
        <f>COUNTIF(AC9:AC26,0)</f>
        <v>1</v>
      </c>
      <c r="AC27" s="18" t="s">
        <v>30</v>
      </c>
      <c r="AD27" s="18" t="s">
        <v>31</v>
      </c>
      <c r="AK27" t="s">
        <v>5</v>
      </c>
      <c r="AL27">
        <f t="shared" si="15"/>
        <v>-6</v>
      </c>
      <c r="AM27" t="s">
        <v>14</v>
      </c>
      <c r="AN27">
        <f t="shared" si="45"/>
        <v>1</v>
      </c>
      <c r="AO27" s="12">
        <f t="shared" si="16"/>
        <v>7</v>
      </c>
      <c r="AQ27" t="str">
        <f t="shared" si="17"/>
        <v>UTR</v>
      </c>
      <c r="AR27">
        <f t="shared" si="38"/>
        <v>-4</v>
      </c>
      <c r="AS27" t="str">
        <f t="shared" si="39"/>
        <v>EMM</v>
      </c>
      <c r="AT27">
        <f t="shared" si="38"/>
        <v>1</v>
      </c>
      <c r="AU27" s="12">
        <f t="shared" si="18"/>
        <v>5</v>
      </c>
      <c r="AW27" t="str">
        <f t="shared" si="19"/>
        <v>UTR</v>
      </c>
      <c r="AX27">
        <f t="shared" si="40"/>
        <v>-4</v>
      </c>
      <c r="AY27" t="str">
        <f t="shared" si="41"/>
        <v>EMM</v>
      </c>
      <c r="AZ27">
        <f t="shared" si="40"/>
        <v>1</v>
      </c>
      <c r="BA27" s="12">
        <f t="shared" si="20"/>
        <v>5</v>
      </c>
      <c r="BC27" t="str">
        <f t="shared" si="21"/>
        <v>UTR</v>
      </c>
      <c r="BD27">
        <f t="shared" si="42"/>
        <v>-5</v>
      </c>
      <c r="BE27" t="str">
        <f t="shared" si="22"/>
        <v>EMM</v>
      </c>
      <c r="BF27">
        <f t="shared" si="42"/>
        <v>3</v>
      </c>
      <c r="BG27" s="12">
        <f t="shared" si="23"/>
        <v>8</v>
      </c>
      <c r="BI27" t="str">
        <f t="shared" si="24"/>
        <v>UTR</v>
      </c>
      <c r="BJ27">
        <f t="shared" si="43"/>
        <v>-5</v>
      </c>
      <c r="BK27" t="str">
        <f t="shared" si="44"/>
        <v>EMM</v>
      </c>
      <c r="BL27">
        <f t="shared" si="43"/>
        <v>1</v>
      </c>
      <c r="BM27" s="12">
        <f t="shared" si="25"/>
        <v>6</v>
      </c>
      <c r="BO27" t="str">
        <f t="shared" si="26"/>
        <v>UTR</v>
      </c>
      <c r="BP27" t="str">
        <f t="shared" si="27"/>
        <v>EMM</v>
      </c>
      <c r="BQ27" s="6">
        <f t="shared" si="28"/>
        <v>2</v>
      </c>
      <c r="BR27" s="6">
        <f t="shared" si="29"/>
        <v>4</v>
      </c>
      <c r="BS27" s="6">
        <f t="shared" si="30"/>
        <v>4</v>
      </c>
      <c r="BT27" s="6">
        <f t="shared" si="31"/>
        <v>1</v>
      </c>
      <c r="BU27" s="6">
        <f t="shared" si="32"/>
        <v>3</v>
      </c>
      <c r="BW27" s="13">
        <f t="shared" si="33"/>
        <v>7</v>
      </c>
      <c r="BX27" s="13">
        <f t="shared" si="34"/>
        <v>5</v>
      </c>
      <c r="BY27" s="13">
        <f t="shared" si="35"/>
        <v>5</v>
      </c>
      <c r="BZ27" s="13">
        <f t="shared" si="36"/>
        <v>8</v>
      </c>
      <c r="CA27" s="13">
        <f t="shared" si="37"/>
        <v>6</v>
      </c>
    </row>
    <row r="28" spans="2:79" x14ac:dyDescent="0.25">
      <c r="F28">
        <v>1</v>
      </c>
      <c r="I28" s="1" t="str">
        <f>IF(J9=(LARGE(J$9:J$26,1)),G9,"")</f>
        <v/>
      </c>
      <c r="J28" s="1" t="str">
        <f>IF(J9=(SMALL(J$9:J$26,1)),G9,"")</f>
        <v/>
      </c>
      <c r="N28" s="1" t="str">
        <f>IF(O9=(LARGE(O$9:O$26,1)),L9,"")</f>
        <v/>
      </c>
      <c r="O28" s="1" t="str">
        <f>IF(O9=(SMALL(O$9:O$26,1)),L9,"")</f>
        <v/>
      </c>
      <c r="S28" s="1" t="str">
        <f>IF(T9=(LARGE(T$9:T$26,1)),Q9,"")</f>
        <v/>
      </c>
      <c r="T28" s="1" t="str">
        <f>IF(T9=(SMALL(T$9:T$26,1)),Q9,"")</f>
        <v/>
      </c>
      <c r="X28" s="1" t="str">
        <f>IF(Y9=(LARGE(Y$9:Y$26,1)),V9,"")</f>
        <v/>
      </c>
      <c r="Y28" s="1" t="str">
        <f>IF(Y9=(SMALL(Y$9:Y$26,1)),V9,"")</f>
        <v/>
      </c>
      <c r="AC28" s="1" t="str">
        <f>IF(AD9=(LARGE(AD$9:AD$26,1)),AA9,"")</f>
        <v/>
      </c>
      <c r="AD28" s="1" t="str">
        <f>IF(AD9=(SMALL(AD$9:AD$26,1)),AA9,"")</f>
        <v/>
      </c>
      <c r="AE28" s="1"/>
      <c r="AK28" t="s">
        <v>11</v>
      </c>
      <c r="AL28">
        <f t="shared" si="15"/>
        <v>-6</v>
      </c>
      <c r="AM28" t="s">
        <v>15</v>
      </c>
      <c r="AN28">
        <f t="shared" si="45"/>
        <v>7</v>
      </c>
      <c r="AO28" s="12">
        <f>AN28-AL28</f>
        <v>13</v>
      </c>
      <c r="AQ28" t="str">
        <f t="shared" si="17"/>
        <v>PEC</v>
      </c>
      <c r="AR28">
        <f t="shared" si="38"/>
        <v>-8</v>
      </c>
      <c r="AS28" t="str">
        <f t="shared" si="39"/>
        <v>RKC</v>
      </c>
      <c r="AT28">
        <f t="shared" si="38"/>
        <v>5</v>
      </c>
      <c r="AU28" s="12">
        <f>AT28-AR28</f>
        <v>13</v>
      </c>
      <c r="AW28" t="str">
        <f t="shared" si="19"/>
        <v>PEC</v>
      </c>
      <c r="AX28">
        <f t="shared" si="40"/>
        <v>-4</v>
      </c>
      <c r="AY28" t="str">
        <f t="shared" si="41"/>
        <v>RKC</v>
      </c>
      <c r="AZ28">
        <f t="shared" si="40"/>
        <v>7</v>
      </c>
      <c r="BA28" s="12">
        <f>AZ28-AX28</f>
        <v>11</v>
      </c>
      <c r="BC28" t="str">
        <f t="shared" si="21"/>
        <v>PEC</v>
      </c>
      <c r="BD28">
        <f t="shared" si="42"/>
        <v>-6</v>
      </c>
      <c r="BE28" t="str">
        <f t="shared" si="22"/>
        <v>RKC</v>
      </c>
      <c r="BF28">
        <f t="shared" si="42"/>
        <v>7</v>
      </c>
      <c r="BG28" s="12">
        <f>BF28-BD28</f>
        <v>13</v>
      </c>
      <c r="BI28" t="str">
        <f t="shared" si="24"/>
        <v>PEC</v>
      </c>
      <c r="BJ28">
        <f t="shared" si="43"/>
        <v>-5</v>
      </c>
      <c r="BK28" t="str">
        <f t="shared" si="44"/>
        <v>RKC</v>
      </c>
      <c r="BL28">
        <f t="shared" si="43"/>
        <v>7</v>
      </c>
      <c r="BM28" s="12">
        <f>BL28-BJ28</f>
        <v>12</v>
      </c>
      <c r="BO28" t="str">
        <f t="shared" si="26"/>
        <v>PEC</v>
      </c>
      <c r="BP28" t="str">
        <f t="shared" si="27"/>
        <v>RKC</v>
      </c>
      <c r="BQ28" s="6">
        <f t="shared" si="28"/>
        <v>1</v>
      </c>
      <c r="BR28" s="6">
        <f t="shared" si="29"/>
        <v>1</v>
      </c>
      <c r="BS28" s="6">
        <f t="shared" si="30"/>
        <v>5</v>
      </c>
      <c r="BT28" s="6">
        <f t="shared" si="31"/>
        <v>1</v>
      </c>
      <c r="BU28" s="6">
        <f t="shared" si="32"/>
        <v>4</v>
      </c>
      <c r="BW28" s="13">
        <f t="shared" si="33"/>
        <v>13</v>
      </c>
      <c r="BX28" s="13">
        <f t="shared" si="34"/>
        <v>13</v>
      </c>
      <c r="BY28" s="13">
        <f t="shared" si="35"/>
        <v>11</v>
      </c>
      <c r="BZ28" s="13">
        <f t="shared" si="36"/>
        <v>13</v>
      </c>
      <c r="CA28" s="13">
        <f t="shared" si="37"/>
        <v>12</v>
      </c>
    </row>
    <row r="29" spans="2:79" x14ac:dyDescent="0.25">
      <c r="F29">
        <v>2</v>
      </c>
      <c r="I29" s="1" t="str">
        <f t="shared" ref="I29:I45" si="46">IF(J10=(LARGE(J$9:J$26,1)),G10,"")</f>
        <v/>
      </c>
      <c r="J29" s="1" t="str">
        <f t="shared" ref="J29:J45" si="47">IF(J10=(SMALL(J$9:J$26,1)),G10,"")</f>
        <v/>
      </c>
      <c r="N29" s="1" t="str">
        <f t="shared" ref="N29:N45" si="48">IF(O10=(LARGE(O$9:O$26,1)),L10,"")</f>
        <v/>
      </c>
      <c r="O29" s="1" t="str">
        <f t="shared" ref="O29:O45" si="49">IF(O10=(SMALL(O$9:O$26,1)),L10,"")</f>
        <v/>
      </c>
      <c r="S29" s="1" t="str">
        <f t="shared" ref="S29:S45" si="50">IF(T10=(LARGE(T$9:T$26,1)),Q10,"")</f>
        <v/>
      </c>
      <c r="T29" s="1" t="str">
        <f t="shared" ref="T29:T45" si="51">IF(T10=(SMALL(T$9:T$26,1)),Q10,"")</f>
        <v/>
      </c>
      <c r="X29" s="1" t="str">
        <f t="shared" ref="X29:X45" si="52">IF(Y10=(LARGE(Y$9:Y$26,1)),V10,"")</f>
        <v/>
      </c>
      <c r="Y29" s="1" t="str">
        <f t="shared" ref="Y29:Y45" si="53">IF(Y10=(SMALL(Y$9:Y$26,1)),V10,"")</f>
        <v/>
      </c>
      <c r="AC29" s="1" t="str">
        <f t="shared" ref="AC29:AC45" si="54">IF(AD10=(LARGE(AD$9:AD$26,1)),AA10,"")</f>
        <v/>
      </c>
      <c r="AD29" s="1" t="str">
        <f t="shared" ref="AD29:AD45" si="55">IF(AD10=(SMALL(AD$9:AD$26,1)),AA10,"")</f>
        <v/>
      </c>
      <c r="AE29" s="1"/>
      <c r="AK29" t="s">
        <v>2</v>
      </c>
      <c r="AL29">
        <f t="shared" si="15"/>
        <v>-1</v>
      </c>
      <c r="AM29" t="s">
        <v>10</v>
      </c>
      <c r="AN29">
        <f t="shared" si="45"/>
        <v>1</v>
      </c>
      <c r="AO29" s="12">
        <f t="shared" ref="AO29:AO31" si="56">AN29-AL29</f>
        <v>2</v>
      </c>
      <c r="AQ29" t="str">
        <f t="shared" si="17"/>
        <v>FEY</v>
      </c>
      <c r="AR29">
        <f t="shared" si="38"/>
        <v>-2</v>
      </c>
      <c r="AS29" t="str">
        <f t="shared" si="39"/>
        <v>ADO</v>
      </c>
      <c r="AT29">
        <f t="shared" si="38"/>
        <v>0</v>
      </c>
      <c r="AU29" s="12">
        <f t="shared" ref="AU29:AU31" si="57">AT29-AR29</f>
        <v>2</v>
      </c>
      <c r="AW29" t="str">
        <f t="shared" si="19"/>
        <v>FEY</v>
      </c>
      <c r="AX29">
        <f t="shared" si="40"/>
        <v>-1</v>
      </c>
      <c r="AY29" t="str">
        <f t="shared" si="41"/>
        <v>ADO</v>
      </c>
      <c r="AZ29">
        <f t="shared" si="40"/>
        <v>0</v>
      </c>
      <c r="BA29" s="12">
        <f t="shared" ref="BA29:BA31" si="58">AZ29-AX29</f>
        <v>1</v>
      </c>
      <c r="BC29" t="str">
        <f t="shared" si="21"/>
        <v>FEY</v>
      </c>
      <c r="BD29">
        <f t="shared" si="42"/>
        <v>-2</v>
      </c>
      <c r="BE29" t="str">
        <f t="shared" si="22"/>
        <v>ADO</v>
      </c>
      <c r="BF29">
        <f t="shared" si="42"/>
        <v>-3</v>
      </c>
      <c r="BG29" s="12">
        <f t="shared" ref="BG29:BG31" si="59">BF29-BD29</f>
        <v>-1</v>
      </c>
      <c r="BI29" t="str">
        <f t="shared" si="24"/>
        <v>FEY</v>
      </c>
      <c r="BJ29">
        <f t="shared" si="43"/>
        <v>-2</v>
      </c>
      <c r="BK29" t="str">
        <f t="shared" si="44"/>
        <v>ADO</v>
      </c>
      <c r="BL29">
        <f t="shared" si="43"/>
        <v>0</v>
      </c>
      <c r="BM29" s="12">
        <f t="shared" ref="BM29:BM31" si="60">BL29-BJ29</f>
        <v>2</v>
      </c>
      <c r="BO29" t="str">
        <f t="shared" si="26"/>
        <v>FEY</v>
      </c>
      <c r="BP29" t="str">
        <f t="shared" si="27"/>
        <v>ADO</v>
      </c>
      <c r="BQ29" s="6">
        <f t="shared" si="28"/>
        <v>1</v>
      </c>
      <c r="BR29" s="6">
        <f t="shared" si="29"/>
        <v>1</v>
      </c>
      <c r="BS29" s="6">
        <f t="shared" si="30"/>
        <v>4</v>
      </c>
      <c r="BT29" s="6">
        <f t="shared" si="31"/>
        <v>5</v>
      </c>
      <c r="BU29" s="6">
        <f t="shared" si="32"/>
        <v>1</v>
      </c>
      <c r="BW29" s="13">
        <f t="shared" si="33"/>
        <v>2</v>
      </c>
      <c r="BX29" s="13">
        <f t="shared" si="34"/>
        <v>2</v>
      </c>
      <c r="BY29" s="13">
        <f t="shared" si="35"/>
        <v>1</v>
      </c>
      <c r="BZ29" s="13">
        <f t="shared" si="36"/>
        <v>-1</v>
      </c>
      <c r="CA29" s="13">
        <f t="shared" si="37"/>
        <v>2</v>
      </c>
    </row>
    <row r="30" spans="2:79" x14ac:dyDescent="0.25">
      <c r="F30">
        <v>3</v>
      </c>
      <c r="I30" s="1" t="str">
        <f t="shared" si="46"/>
        <v/>
      </c>
      <c r="J30" s="1" t="str">
        <f t="shared" si="47"/>
        <v/>
      </c>
      <c r="N30" s="1" t="str">
        <f t="shared" si="48"/>
        <v/>
      </c>
      <c r="O30" s="1" t="str">
        <f t="shared" si="49"/>
        <v/>
      </c>
      <c r="S30" s="1" t="str">
        <f t="shared" si="50"/>
        <v/>
      </c>
      <c r="T30" s="1" t="str">
        <f t="shared" si="51"/>
        <v/>
      </c>
      <c r="X30" s="1" t="str">
        <f t="shared" si="52"/>
        <v/>
      </c>
      <c r="Y30" s="1" t="str">
        <f t="shared" si="53"/>
        <v/>
      </c>
      <c r="AC30" s="1" t="str">
        <f t="shared" si="54"/>
        <v/>
      </c>
      <c r="AD30" s="1" t="str">
        <f t="shared" si="55"/>
        <v/>
      </c>
      <c r="AE30" s="1"/>
      <c r="AK30" t="s">
        <v>7</v>
      </c>
      <c r="AL30">
        <f t="shared" si="15"/>
        <v>4</v>
      </c>
      <c r="AM30" t="s">
        <v>9</v>
      </c>
      <c r="AN30">
        <f t="shared" si="45"/>
        <v>-11</v>
      </c>
      <c r="AO30" s="12">
        <f t="shared" si="56"/>
        <v>-15</v>
      </c>
      <c r="AQ30" t="str">
        <f t="shared" si="17"/>
        <v>HER</v>
      </c>
      <c r="AR30">
        <f t="shared" si="38"/>
        <v>7</v>
      </c>
      <c r="AS30" t="str">
        <f t="shared" si="39"/>
        <v>WIL</v>
      </c>
      <c r="AT30">
        <f t="shared" si="38"/>
        <v>-10</v>
      </c>
      <c r="AU30" s="12">
        <f t="shared" si="57"/>
        <v>-17</v>
      </c>
      <c r="AW30" t="str">
        <f t="shared" si="19"/>
        <v>HER</v>
      </c>
      <c r="AX30">
        <f t="shared" si="40"/>
        <v>7</v>
      </c>
      <c r="AY30" t="str">
        <f t="shared" si="41"/>
        <v>WIL</v>
      </c>
      <c r="AZ30">
        <f t="shared" si="40"/>
        <v>-13</v>
      </c>
      <c r="BA30" s="12">
        <f t="shared" si="58"/>
        <v>-20</v>
      </c>
      <c r="BC30" t="str">
        <f t="shared" si="21"/>
        <v>HER</v>
      </c>
      <c r="BD30">
        <f t="shared" si="42"/>
        <v>10</v>
      </c>
      <c r="BE30" t="str">
        <f t="shared" si="22"/>
        <v>WIL</v>
      </c>
      <c r="BF30">
        <f t="shared" si="42"/>
        <v>-11</v>
      </c>
      <c r="BG30" s="12">
        <f t="shared" si="59"/>
        <v>-21</v>
      </c>
      <c r="BI30" t="str">
        <f t="shared" si="24"/>
        <v>HER</v>
      </c>
      <c r="BJ30">
        <f t="shared" si="43"/>
        <v>3</v>
      </c>
      <c r="BK30" t="str">
        <f t="shared" si="44"/>
        <v>WIL</v>
      </c>
      <c r="BL30">
        <f t="shared" si="43"/>
        <v>-11</v>
      </c>
      <c r="BM30" s="12">
        <f t="shared" si="60"/>
        <v>-14</v>
      </c>
      <c r="BO30" t="str">
        <f t="shared" si="26"/>
        <v>HER</v>
      </c>
      <c r="BP30" t="str">
        <f t="shared" si="27"/>
        <v>WIL</v>
      </c>
      <c r="BQ30" s="6">
        <f t="shared" si="28"/>
        <v>2</v>
      </c>
      <c r="BR30" s="6">
        <f t="shared" si="29"/>
        <v>3</v>
      </c>
      <c r="BS30" s="6">
        <f t="shared" si="30"/>
        <v>4</v>
      </c>
      <c r="BT30" s="6">
        <f t="shared" si="31"/>
        <v>5</v>
      </c>
      <c r="BU30" s="6">
        <f t="shared" si="32"/>
        <v>1</v>
      </c>
      <c r="BW30" s="13">
        <f t="shared" si="33"/>
        <v>-15</v>
      </c>
      <c r="BX30" s="13">
        <f t="shared" si="34"/>
        <v>-17</v>
      </c>
      <c r="BY30" s="13">
        <f t="shared" si="35"/>
        <v>-20</v>
      </c>
      <c r="BZ30" s="13">
        <f t="shared" si="36"/>
        <v>-21</v>
      </c>
      <c r="CA30" s="13">
        <f t="shared" si="37"/>
        <v>-14</v>
      </c>
    </row>
    <row r="31" spans="2:79" x14ac:dyDescent="0.25">
      <c r="F31">
        <v>4</v>
      </c>
      <c r="I31" s="1" t="str">
        <f t="shared" si="46"/>
        <v/>
      </c>
      <c r="J31" s="1" t="str">
        <f t="shared" si="47"/>
        <v/>
      </c>
      <c r="N31" s="1" t="str">
        <f t="shared" si="48"/>
        <v/>
      </c>
      <c r="O31" s="1" t="str">
        <f t="shared" si="49"/>
        <v/>
      </c>
      <c r="S31" s="1" t="str">
        <f t="shared" si="50"/>
        <v/>
      </c>
      <c r="T31" s="1" t="str">
        <f t="shared" si="51"/>
        <v/>
      </c>
      <c r="X31" s="1" t="str">
        <f t="shared" si="52"/>
        <v/>
      </c>
      <c r="Y31" s="1" t="str">
        <f t="shared" si="53"/>
        <v/>
      </c>
      <c r="AC31" s="1" t="str">
        <f t="shared" si="54"/>
        <v/>
      </c>
      <c r="AD31" s="1" t="str">
        <f t="shared" si="55"/>
        <v/>
      </c>
      <c r="AE31" s="1"/>
      <c r="AK31" t="s">
        <v>16</v>
      </c>
      <c r="AL31">
        <f t="shared" si="15"/>
        <v>-1</v>
      </c>
      <c r="AM31" t="s">
        <v>12</v>
      </c>
      <c r="AN31">
        <f t="shared" si="45"/>
        <v>9</v>
      </c>
      <c r="AO31" s="12">
        <f t="shared" si="56"/>
        <v>10</v>
      </c>
      <c r="AQ31" t="str">
        <f t="shared" si="17"/>
        <v>FOR</v>
      </c>
      <c r="AR31">
        <f t="shared" si="38"/>
        <v>2</v>
      </c>
      <c r="AS31" t="str">
        <f t="shared" si="39"/>
        <v>TWE</v>
      </c>
      <c r="AT31">
        <f t="shared" si="38"/>
        <v>10</v>
      </c>
      <c r="AU31" s="12">
        <f t="shared" si="57"/>
        <v>8</v>
      </c>
      <c r="AW31" t="str">
        <f t="shared" si="19"/>
        <v>FOR</v>
      </c>
      <c r="AX31">
        <f t="shared" si="40"/>
        <v>0</v>
      </c>
      <c r="AY31" t="str">
        <f t="shared" si="41"/>
        <v>TWE</v>
      </c>
      <c r="AZ31">
        <f t="shared" si="40"/>
        <v>6</v>
      </c>
      <c r="BA31" s="12">
        <f t="shared" si="58"/>
        <v>6</v>
      </c>
      <c r="BC31" t="str">
        <f t="shared" si="21"/>
        <v>FOR</v>
      </c>
      <c r="BD31">
        <f t="shared" si="42"/>
        <v>1</v>
      </c>
      <c r="BE31" t="str">
        <f t="shared" si="22"/>
        <v>TWE</v>
      </c>
      <c r="BF31">
        <f t="shared" si="42"/>
        <v>11</v>
      </c>
      <c r="BG31" s="12">
        <f t="shared" si="59"/>
        <v>10</v>
      </c>
      <c r="BI31" t="str">
        <f t="shared" si="24"/>
        <v>FOR</v>
      </c>
      <c r="BJ31">
        <f t="shared" si="43"/>
        <v>1</v>
      </c>
      <c r="BK31" t="str">
        <f t="shared" si="44"/>
        <v>TWE</v>
      </c>
      <c r="BL31">
        <f t="shared" si="43"/>
        <v>10</v>
      </c>
      <c r="BM31" s="12">
        <f t="shared" si="60"/>
        <v>9</v>
      </c>
      <c r="BO31" t="str">
        <f t="shared" si="26"/>
        <v>FOR</v>
      </c>
      <c r="BP31" t="str">
        <f t="shared" si="27"/>
        <v>TWE</v>
      </c>
      <c r="BQ31" s="6">
        <f t="shared" si="28"/>
        <v>1</v>
      </c>
      <c r="BR31" s="6">
        <f t="shared" si="29"/>
        <v>4</v>
      </c>
      <c r="BS31" s="6">
        <f t="shared" si="30"/>
        <v>5</v>
      </c>
      <c r="BT31" s="6">
        <f t="shared" si="31"/>
        <v>1</v>
      </c>
      <c r="BU31" s="6">
        <f t="shared" si="32"/>
        <v>3</v>
      </c>
      <c r="BW31" s="13">
        <f t="shared" si="33"/>
        <v>10</v>
      </c>
      <c r="BX31" s="13">
        <f t="shared" si="34"/>
        <v>8</v>
      </c>
      <c r="BY31" s="13">
        <f t="shared" si="35"/>
        <v>6</v>
      </c>
      <c r="BZ31" s="13">
        <f t="shared" si="36"/>
        <v>10</v>
      </c>
      <c r="CA31" s="13">
        <f t="shared" si="37"/>
        <v>9</v>
      </c>
    </row>
    <row r="32" spans="2:79" x14ac:dyDescent="0.25">
      <c r="F32">
        <v>5</v>
      </c>
      <c r="I32" s="1" t="str">
        <f t="shared" si="46"/>
        <v/>
      </c>
      <c r="J32" s="1" t="str">
        <f t="shared" si="47"/>
        <v/>
      </c>
      <c r="N32" s="1" t="str">
        <f t="shared" si="48"/>
        <v/>
      </c>
      <c r="O32" s="1" t="str">
        <f t="shared" si="49"/>
        <v/>
      </c>
      <c r="S32" s="1" t="str">
        <f t="shared" si="50"/>
        <v/>
      </c>
      <c r="T32" s="1" t="str">
        <f t="shared" si="51"/>
        <v>WIL</v>
      </c>
      <c r="X32" s="1" t="str">
        <f t="shared" si="52"/>
        <v/>
      </c>
      <c r="Y32" s="1" t="str">
        <f t="shared" si="53"/>
        <v/>
      </c>
      <c r="AC32" s="1" t="str">
        <f t="shared" si="54"/>
        <v/>
      </c>
      <c r="AD32" s="1" t="str">
        <f t="shared" si="55"/>
        <v/>
      </c>
      <c r="AE32" s="1"/>
    </row>
    <row r="33" spans="6:53" x14ac:dyDescent="0.25">
      <c r="F33">
        <v>6</v>
      </c>
      <c r="I33" s="1" t="str">
        <f t="shared" si="46"/>
        <v/>
      </c>
      <c r="J33" s="1" t="str">
        <f t="shared" si="47"/>
        <v/>
      </c>
      <c r="N33" s="1" t="str">
        <f t="shared" si="48"/>
        <v/>
      </c>
      <c r="O33" s="1" t="str">
        <f t="shared" si="49"/>
        <v/>
      </c>
      <c r="S33" s="1" t="str">
        <f t="shared" si="50"/>
        <v/>
      </c>
      <c r="T33" s="1" t="str">
        <f t="shared" si="51"/>
        <v/>
      </c>
      <c r="X33" s="1" t="str">
        <f t="shared" si="52"/>
        <v/>
      </c>
      <c r="Y33" s="1" t="str">
        <f t="shared" si="53"/>
        <v/>
      </c>
      <c r="AC33" s="1" t="str">
        <f t="shared" si="54"/>
        <v/>
      </c>
      <c r="AD33" s="1" t="str">
        <f t="shared" si="55"/>
        <v/>
      </c>
      <c r="AE33" s="1"/>
      <c r="AJ33" s="12"/>
      <c r="AO33"/>
      <c r="AP33" s="12"/>
      <c r="AU33"/>
      <c r="BA33"/>
    </row>
    <row r="34" spans="6:53" x14ac:dyDescent="0.25">
      <c r="F34">
        <v>7</v>
      </c>
      <c r="I34" s="1" t="str">
        <f t="shared" si="46"/>
        <v/>
      </c>
      <c r="J34" s="1" t="str">
        <f t="shared" si="47"/>
        <v>WIL</v>
      </c>
      <c r="N34" s="1" t="str">
        <f t="shared" si="48"/>
        <v/>
      </c>
      <c r="O34" s="1" t="str">
        <f t="shared" si="49"/>
        <v/>
      </c>
      <c r="S34" s="1" t="str">
        <f t="shared" si="50"/>
        <v/>
      </c>
      <c r="T34" s="1" t="str">
        <f t="shared" si="51"/>
        <v/>
      </c>
      <c r="X34" s="1" t="str">
        <f t="shared" si="52"/>
        <v/>
      </c>
      <c r="Y34" s="1" t="str">
        <f t="shared" si="53"/>
        <v>WIL</v>
      </c>
      <c r="AC34" s="1" t="str">
        <f t="shared" si="54"/>
        <v/>
      </c>
      <c r="AD34" s="1" t="str">
        <f t="shared" si="55"/>
        <v>WIL</v>
      </c>
      <c r="AE34" s="1"/>
      <c r="AJ34" s="12"/>
      <c r="AO34"/>
      <c r="AP34" s="12"/>
      <c r="AU34"/>
      <c r="BA34"/>
    </row>
    <row r="35" spans="6:53" x14ac:dyDescent="0.25">
      <c r="F35">
        <v>8</v>
      </c>
      <c r="I35" s="1" t="str">
        <f t="shared" si="46"/>
        <v/>
      </c>
      <c r="J35" s="1" t="str">
        <f t="shared" si="47"/>
        <v/>
      </c>
      <c r="N35" s="1" t="str">
        <f t="shared" si="48"/>
        <v/>
      </c>
      <c r="O35" s="1" t="str">
        <f t="shared" si="49"/>
        <v>WIL</v>
      </c>
      <c r="S35" s="1" t="str">
        <f t="shared" si="50"/>
        <v/>
      </c>
      <c r="T35" s="1" t="str">
        <f t="shared" si="51"/>
        <v/>
      </c>
      <c r="X35" s="1" t="str">
        <f t="shared" si="52"/>
        <v/>
      </c>
      <c r="Y35" s="1" t="str">
        <f t="shared" si="53"/>
        <v/>
      </c>
      <c r="AC35" s="1" t="str">
        <f t="shared" si="54"/>
        <v/>
      </c>
      <c r="AD35" s="1" t="str">
        <f t="shared" si="55"/>
        <v/>
      </c>
      <c r="AE35" s="1"/>
      <c r="AJ35" s="12"/>
      <c r="AO35"/>
      <c r="AP35" s="12"/>
      <c r="AU35"/>
      <c r="BA35"/>
    </row>
    <row r="36" spans="6:53" x14ac:dyDescent="0.25">
      <c r="F36">
        <v>9</v>
      </c>
      <c r="I36" s="1" t="str">
        <f t="shared" si="46"/>
        <v/>
      </c>
      <c r="J36" s="1" t="str">
        <f t="shared" si="47"/>
        <v/>
      </c>
      <c r="N36" s="1" t="str">
        <f t="shared" si="48"/>
        <v/>
      </c>
      <c r="O36" s="1" t="str">
        <f t="shared" si="49"/>
        <v/>
      </c>
      <c r="S36" s="1" t="str">
        <f t="shared" si="50"/>
        <v/>
      </c>
      <c r="T36" s="1" t="str">
        <f t="shared" si="51"/>
        <v/>
      </c>
      <c r="X36" s="1" t="str">
        <f t="shared" si="52"/>
        <v/>
      </c>
      <c r="Y36" s="1" t="str">
        <f t="shared" si="53"/>
        <v/>
      </c>
      <c r="AC36" s="1" t="str">
        <f t="shared" si="54"/>
        <v/>
      </c>
      <c r="AD36" s="1" t="str">
        <f t="shared" si="55"/>
        <v/>
      </c>
      <c r="AE36" s="1"/>
      <c r="AJ36" s="12"/>
      <c r="AO36"/>
      <c r="AP36" s="12"/>
      <c r="AU36"/>
      <c r="BA36"/>
    </row>
    <row r="37" spans="6:53" x14ac:dyDescent="0.25">
      <c r="F37">
        <v>10</v>
      </c>
      <c r="I37" s="1" t="str">
        <f t="shared" si="46"/>
        <v/>
      </c>
      <c r="J37" s="1" t="str">
        <f t="shared" si="47"/>
        <v/>
      </c>
      <c r="N37" s="1" t="str">
        <f t="shared" si="48"/>
        <v/>
      </c>
      <c r="O37" s="1" t="str">
        <f t="shared" si="49"/>
        <v/>
      </c>
      <c r="S37" s="1" t="str">
        <f t="shared" si="50"/>
        <v/>
      </c>
      <c r="T37" s="1" t="str">
        <f t="shared" si="51"/>
        <v/>
      </c>
      <c r="X37" s="1" t="str">
        <f t="shared" si="52"/>
        <v/>
      </c>
      <c r="Y37" s="1" t="str">
        <f t="shared" si="53"/>
        <v/>
      </c>
      <c r="AC37" s="1" t="str">
        <f t="shared" si="54"/>
        <v/>
      </c>
      <c r="AD37" s="1" t="str">
        <f t="shared" si="55"/>
        <v/>
      </c>
      <c r="AE37" s="1"/>
      <c r="AJ37" s="12"/>
      <c r="AO37"/>
      <c r="AP37" s="12"/>
      <c r="AU37"/>
      <c r="BA37"/>
    </row>
    <row r="38" spans="6:53" x14ac:dyDescent="0.25">
      <c r="F38">
        <v>11</v>
      </c>
      <c r="I38" s="1" t="str">
        <f t="shared" si="46"/>
        <v/>
      </c>
      <c r="J38" s="1" t="str">
        <f t="shared" si="47"/>
        <v/>
      </c>
      <c r="N38" s="1" t="str">
        <f t="shared" si="48"/>
        <v/>
      </c>
      <c r="O38" s="1" t="str">
        <f t="shared" si="49"/>
        <v/>
      </c>
      <c r="S38" s="1" t="str">
        <f t="shared" si="50"/>
        <v/>
      </c>
      <c r="T38" s="1" t="str">
        <f t="shared" si="51"/>
        <v/>
      </c>
      <c r="X38" s="1" t="str">
        <f t="shared" si="52"/>
        <v/>
      </c>
      <c r="Y38" s="1" t="str">
        <f t="shared" si="53"/>
        <v/>
      </c>
      <c r="AC38" s="1" t="str">
        <f t="shared" si="54"/>
        <v/>
      </c>
      <c r="AD38" s="1" t="str">
        <f t="shared" si="55"/>
        <v/>
      </c>
      <c r="AE38" s="1"/>
      <c r="AJ38" s="12"/>
      <c r="AO38"/>
      <c r="AP38" s="12"/>
      <c r="AU38"/>
      <c r="BA38"/>
    </row>
    <row r="39" spans="6:53" x14ac:dyDescent="0.25">
      <c r="F39">
        <v>12</v>
      </c>
      <c r="I39" s="1" t="str">
        <f t="shared" si="46"/>
        <v/>
      </c>
      <c r="J39" s="1" t="str">
        <f t="shared" si="47"/>
        <v/>
      </c>
      <c r="N39" s="1" t="str">
        <f t="shared" si="48"/>
        <v/>
      </c>
      <c r="O39" s="1" t="str">
        <f t="shared" si="49"/>
        <v/>
      </c>
      <c r="S39" s="1" t="str">
        <f t="shared" si="50"/>
        <v/>
      </c>
      <c r="T39" s="1" t="str">
        <f t="shared" si="51"/>
        <v/>
      </c>
      <c r="X39" s="1" t="str">
        <f t="shared" si="52"/>
        <v/>
      </c>
      <c r="Y39" s="1" t="str">
        <f t="shared" si="53"/>
        <v/>
      </c>
      <c r="AC39" s="1" t="str">
        <f t="shared" si="54"/>
        <v/>
      </c>
      <c r="AD39" s="1" t="str">
        <f t="shared" si="55"/>
        <v/>
      </c>
      <c r="AE39" s="1"/>
      <c r="AJ39" s="12"/>
      <c r="AO39"/>
      <c r="AP39" s="12"/>
      <c r="AU39"/>
      <c r="BA39"/>
    </row>
    <row r="40" spans="6:53" x14ac:dyDescent="0.25">
      <c r="F40">
        <v>13</v>
      </c>
      <c r="I40" s="1" t="str">
        <f t="shared" si="46"/>
        <v/>
      </c>
      <c r="J40" s="1" t="str">
        <f t="shared" si="47"/>
        <v/>
      </c>
      <c r="N40" s="1" t="str">
        <f t="shared" si="48"/>
        <v/>
      </c>
      <c r="O40" s="1" t="str">
        <f t="shared" si="49"/>
        <v/>
      </c>
      <c r="S40" s="1" t="str">
        <f t="shared" si="50"/>
        <v/>
      </c>
      <c r="T40" s="1" t="str">
        <f t="shared" si="51"/>
        <v/>
      </c>
      <c r="X40" s="1" t="str">
        <f t="shared" si="52"/>
        <v>VVV</v>
      </c>
      <c r="Y40" s="1" t="str">
        <f t="shared" si="53"/>
        <v/>
      </c>
      <c r="AC40" s="1" t="str">
        <f t="shared" si="54"/>
        <v/>
      </c>
      <c r="AD40" s="1" t="str">
        <f t="shared" si="55"/>
        <v/>
      </c>
      <c r="AE40" s="1"/>
      <c r="AJ40" s="12"/>
      <c r="AO40"/>
      <c r="AP40" s="12"/>
      <c r="AU40"/>
      <c r="BA40"/>
    </row>
    <row r="41" spans="6:53" x14ac:dyDescent="0.25">
      <c r="F41">
        <v>14</v>
      </c>
      <c r="I41" s="1" t="str">
        <f t="shared" si="46"/>
        <v/>
      </c>
      <c r="J41" s="1" t="str">
        <f t="shared" si="47"/>
        <v/>
      </c>
      <c r="N41" s="1" t="str">
        <f t="shared" si="48"/>
        <v/>
      </c>
      <c r="O41" s="1" t="str">
        <f t="shared" si="49"/>
        <v/>
      </c>
      <c r="S41" s="1" t="str">
        <f t="shared" si="50"/>
        <v/>
      </c>
      <c r="T41" s="1" t="str">
        <f t="shared" si="51"/>
        <v/>
      </c>
      <c r="X41" s="1" t="str">
        <f t="shared" si="52"/>
        <v/>
      </c>
      <c r="Y41" s="1" t="str">
        <f t="shared" si="53"/>
        <v/>
      </c>
      <c r="AC41" s="1" t="str">
        <f t="shared" si="54"/>
        <v/>
      </c>
      <c r="AD41" s="1" t="str">
        <f t="shared" si="55"/>
        <v/>
      </c>
      <c r="AE41" s="1"/>
      <c r="AJ41" s="12"/>
      <c r="AO41"/>
      <c r="AP41" s="12"/>
      <c r="AU41"/>
      <c r="BA41"/>
    </row>
    <row r="42" spans="6:53" x14ac:dyDescent="0.25">
      <c r="F42">
        <v>15</v>
      </c>
      <c r="I42" s="1" t="str">
        <f t="shared" si="46"/>
        <v/>
      </c>
      <c r="J42" s="1" t="str">
        <f t="shared" si="47"/>
        <v/>
      </c>
      <c r="N42" s="1" t="str">
        <f t="shared" si="48"/>
        <v/>
      </c>
      <c r="O42" s="1" t="str">
        <f t="shared" si="49"/>
        <v/>
      </c>
      <c r="S42" s="1" t="str">
        <f t="shared" si="50"/>
        <v/>
      </c>
      <c r="T42" s="1" t="str">
        <f t="shared" si="51"/>
        <v/>
      </c>
      <c r="X42" s="1" t="str">
        <f t="shared" si="52"/>
        <v/>
      </c>
      <c r="Y42" s="1" t="str">
        <f t="shared" si="53"/>
        <v/>
      </c>
      <c r="AC42" s="1" t="str">
        <f t="shared" si="54"/>
        <v/>
      </c>
      <c r="AD42" s="1" t="str">
        <f t="shared" si="55"/>
        <v/>
      </c>
      <c r="AE42" s="1"/>
    </row>
    <row r="43" spans="6:53" x14ac:dyDescent="0.25">
      <c r="F43">
        <v>16</v>
      </c>
      <c r="I43" s="1" t="str">
        <f t="shared" si="46"/>
        <v/>
      </c>
      <c r="J43" s="1" t="str">
        <f t="shared" si="47"/>
        <v/>
      </c>
      <c r="N43" s="1" t="str">
        <f t="shared" si="48"/>
        <v/>
      </c>
      <c r="O43" s="1" t="str">
        <f t="shared" si="49"/>
        <v/>
      </c>
      <c r="S43" s="1" t="str">
        <f t="shared" si="50"/>
        <v/>
      </c>
      <c r="T43" s="1" t="str">
        <f t="shared" si="51"/>
        <v/>
      </c>
      <c r="X43" s="1" t="str">
        <f t="shared" si="52"/>
        <v/>
      </c>
      <c r="Y43" s="1" t="str">
        <f t="shared" si="53"/>
        <v/>
      </c>
      <c r="AC43" s="1" t="str">
        <f t="shared" si="54"/>
        <v>VVV</v>
      </c>
      <c r="AD43" s="1" t="str">
        <f t="shared" si="55"/>
        <v/>
      </c>
      <c r="AE43" s="1"/>
    </row>
    <row r="44" spans="6:53" x14ac:dyDescent="0.25">
      <c r="F44">
        <v>17</v>
      </c>
      <c r="I44" s="1" t="str">
        <f t="shared" si="46"/>
        <v>VVV</v>
      </c>
      <c r="J44" s="1" t="str">
        <f t="shared" si="47"/>
        <v/>
      </c>
      <c r="N44" s="1" t="str">
        <f t="shared" si="48"/>
        <v>VVV</v>
      </c>
      <c r="O44" s="1" t="str">
        <f t="shared" si="49"/>
        <v/>
      </c>
      <c r="S44" s="1" t="str">
        <f t="shared" si="50"/>
        <v>VVV</v>
      </c>
      <c r="T44" s="1" t="str">
        <f t="shared" si="51"/>
        <v/>
      </c>
      <c r="X44" s="1" t="str">
        <f t="shared" si="52"/>
        <v/>
      </c>
      <c r="Y44" s="1" t="str">
        <f t="shared" si="53"/>
        <v/>
      </c>
      <c r="AC44" s="1" t="str">
        <f t="shared" si="54"/>
        <v/>
      </c>
      <c r="AD44" s="1" t="str">
        <f t="shared" si="55"/>
        <v/>
      </c>
      <c r="AE44" s="1"/>
    </row>
    <row r="45" spans="6:53" x14ac:dyDescent="0.25">
      <c r="F45">
        <v>18</v>
      </c>
      <c r="I45" s="1" t="str">
        <f t="shared" si="46"/>
        <v/>
      </c>
      <c r="J45" s="1" t="str">
        <f t="shared" si="47"/>
        <v/>
      </c>
      <c r="N45" s="1" t="str">
        <f t="shared" si="48"/>
        <v/>
      </c>
      <c r="O45" s="1" t="str">
        <f t="shared" si="49"/>
        <v/>
      </c>
      <c r="S45" s="1" t="str">
        <f t="shared" si="50"/>
        <v/>
      </c>
      <c r="T45" s="1" t="str">
        <f t="shared" si="51"/>
        <v/>
      </c>
      <c r="X45" s="1" t="str">
        <f t="shared" si="52"/>
        <v/>
      </c>
      <c r="Y45" s="1" t="str">
        <f t="shared" si="53"/>
        <v/>
      </c>
      <c r="AC45" s="1" t="str">
        <f t="shared" si="54"/>
        <v/>
      </c>
      <c r="AD45" s="1" t="str">
        <f t="shared" si="55"/>
        <v/>
      </c>
      <c r="AE45" s="1"/>
    </row>
    <row r="46" spans="6:53" x14ac:dyDescent="0.25">
      <c r="I46" s="1"/>
    </row>
    <row r="47" spans="6:53" x14ac:dyDescent="0.25"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51" spans="4:11" x14ac:dyDescent="0.25">
      <c r="F51" s="14" t="s">
        <v>17</v>
      </c>
      <c r="G51" s="14" t="s">
        <v>18</v>
      </c>
      <c r="H51" s="14" t="s">
        <v>20</v>
      </c>
      <c r="I51" s="14" t="s">
        <v>21</v>
      </c>
      <c r="J51" s="14" t="s">
        <v>22</v>
      </c>
    </row>
    <row r="52" spans="4:11" x14ac:dyDescent="0.25">
      <c r="D52" s="2">
        <f>B9</f>
        <v>1</v>
      </c>
      <c r="E52" s="2" t="str">
        <f>C9</f>
        <v>VVV</v>
      </c>
      <c r="F52" s="14">
        <f>VLOOKUP(E52,$G$9:$J$26,4,0)</f>
        <v>16</v>
      </c>
      <c r="G52" s="14">
        <f>VLOOKUP(E52,$L$9:$O$26,4,0)</f>
        <v>16</v>
      </c>
      <c r="H52" s="14">
        <f>VLOOKUP(E52,$Q$9:$T$26,4,0)</f>
        <v>16</v>
      </c>
      <c r="I52" s="14">
        <f>VLOOKUP(E52,$V$9:$Y$26,4,0)</f>
        <v>12</v>
      </c>
      <c r="J52" s="14">
        <f>VLOOKUP(E52,$AA$9:$AD$26,4,0)</f>
        <v>15</v>
      </c>
      <c r="K52" s="16">
        <f>AVERAGE(F52:J52)</f>
        <v>15</v>
      </c>
    </row>
    <row r="53" spans="4:11" x14ac:dyDescent="0.25">
      <c r="D53" s="2">
        <f t="shared" ref="D53:E53" si="61">B10</f>
        <v>2</v>
      </c>
      <c r="E53" s="2" t="str">
        <f t="shared" si="61"/>
        <v>PSV</v>
      </c>
      <c r="F53" s="14">
        <f t="shared" ref="F53:F69" si="62">VLOOKUP(E53,$G$9:$J$26,4,0)</f>
        <v>-1</v>
      </c>
      <c r="G53" s="14">
        <f t="shared" ref="G53:G69" si="63">VLOOKUP(E53,$L$9:$O$26,4,0)</f>
        <v>1</v>
      </c>
      <c r="H53" s="14">
        <f t="shared" ref="H53:H69" si="64">VLOOKUP(E53,$Q$9:$T$26,4,0)</f>
        <v>2</v>
      </c>
      <c r="I53" s="14">
        <f t="shared" ref="I53:I69" si="65">VLOOKUP(E53,$V$9:$Y$26,4,0)</f>
        <v>-1</v>
      </c>
      <c r="J53" s="14">
        <f t="shared" ref="J53:J69" si="66">VLOOKUP(E53,$AA$9:$AD$26,4,0)</f>
        <v>2</v>
      </c>
      <c r="K53" s="16">
        <f t="shared" ref="K53:K69" si="67">AVERAGE(F53:J53)</f>
        <v>0.6</v>
      </c>
    </row>
    <row r="54" spans="4:11" x14ac:dyDescent="0.25">
      <c r="D54" s="2">
        <f t="shared" ref="D54:E54" si="68">B11</f>
        <v>3</v>
      </c>
      <c r="E54" s="2" t="str">
        <f t="shared" si="68"/>
        <v>TWE</v>
      </c>
      <c r="F54" s="14">
        <f t="shared" si="62"/>
        <v>9</v>
      </c>
      <c r="G54" s="14">
        <f t="shared" si="63"/>
        <v>10</v>
      </c>
      <c r="H54" s="14">
        <f t="shared" si="64"/>
        <v>6</v>
      </c>
      <c r="I54" s="14">
        <f t="shared" si="65"/>
        <v>11</v>
      </c>
      <c r="J54" s="14">
        <f t="shared" si="66"/>
        <v>10</v>
      </c>
      <c r="K54" s="16">
        <f t="shared" si="67"/>
        <v>9.1999999999999993</v>
      </c>
    </row>
    <row r="55" spans="4:11" x14ac:dyDescent="0.25">
      <c r="D55" s="2">
        <f t="shared" ref="D55:E55" si="69">B12</f>
        <v>4</v>
      </c>
      <c r="E55" s="2" t="str">
        <f t="shared" si="69"/>
        <v>FEY</v>
      </c>
      <c r="F55" s="14">
        <f t="shared" si="62"/>
        <v>-1</v>
      </c>
      <c r="G55" s="14">
        <f t="shared" si="63"/>
        <v>-2</v>
      </c>
      <c r="H55" s="14">
        <f t="shared" si="64"/>
        <v>-1</v>
      </c>
      <c r="I55" s="14">
        <f t="shared" si="65"/>
        <v>-2</v>
      </c>
      <c r="J55" s="14">
        <f t="shared" si="66"/>
        <v>-2</v>
      </c>
      <c r="K55" s="16">
        <f t="shared" si="67"/>
        <v>-1.6</v>
      </c>
    </row>
    <row r="56" spans="4:11" x14ac:dyDescent="0.25">
      <c r="D56" s="2">
        <f t="shared" ref="D56:E56" si="70">B13</f>
        <v>5</v>
      </c>
      <c r="E56" s="2" t="str">
        <f t="shared" si="70"/>
        <v>HER</v>
      </c>
      <c r="F56" s="14">
        <f t="shared" si="62"/>
        <v>4</v>
      </c>
      <c r="G56" s="14">
        <f t="shared" si="63"/>
        <v>7</v>
      </c>
      <c r="H56" s="14">
        <f t="shared" si="64"/>
        <v>7</v>
      </c>
      <c r="I56" s="14">
        <f t="shared" si="65"/>
        <v>10</v>
      </c>
      <c r="J56" s="14">
        <f t="shared" si="66"/>
        <v>3</v>
      </c>
      <c r="K56" s="16">
        <f t="shared" si="67"/>
        <v>6.2</v>
      </c>
    </row>
    <row r="57" spans="4:11" x14ac:dyDescent="0.25">
      <c r="D57" s="2">
        <f t="shared" ref="D57:E57" si="71">B14</f>
        <v>6</v>
      </c>
      <c r="E57" s="2" t="str">
        <f t="shared" si="71"/>
        <v>HEE</v>
      </c>
      <c r="F57" s="14">
        <f t="shared" si="62"/>
        <v>4</v>
      </c>
      <c r="G57" s="14">
        <f t="shared" si="63"/>
        <v>4</v>
      </c>
      <c r="H57" s="14">
        <f t="shared" si="64"/>
        <v>4</v>
      </c>
      <c r="I57" s="14">
        <f t="shared" si="65"/>
        <v>3</v>
      </c>
      <c r="J57" s="14">
        <f t="shared" si="66"/>
        <v>5</v>
      </c>
      <c r="K57" s="16">
        <f t="shared" si="67"/>
        <v>4</v>
      </c>
    </row>
    <row r="58" spans="4:11" x14ac:dyDescent="0.25">
      <c r="D58" s="2">
        <f t="shared" ref="D58:E58" si="72">B15</f>
        <v>7</v>
      </c>
      <c r="E58" s="2" t="str">
        <f t="shared" si="72"/>
        <v>AJA</v>
      </c>
      <c r="F58" s="14">
        <f t="shared" si="62"/>
        <v>-5</v>
      </c>
      <c r="G58" s="14">
        <f t="shared" si="63"/>
        <v>-6</v>
      </c>
      <c r="H58" s="14">
        <f t="shared" si="64"/>
        <v>-6</v>
      </c>
      <c r="I58" s="14">
        <f t="shared" si="65"/>
        <v>-4</v>
      </c>
      <c r="J58" s="14">
        <f t="shared" si="66"/>
        <v>-6</v>
      </c>
      <c r="K58" s="16">
        <f t="shared" si="67"/>
        <v>-5.4</v>
      </c>
    </row>
    <row r="59" spans="4:11" x14ac:dyDescent="0.25">
      <c r="D59" s="2">
        <f t="shared" ref="D59:E59" si="73">B16</f>
        <v>8</v>
      </c>
      <c r="E59" s="2" t="str">
        <f t="shared" si="73"/>
        <v>VIT</v>
      </c>
      <c r="F59" s="14">
        <f t="shared" si="62"/>
        <v>-2</v>
      </c>
      <c r="G59" s="14">
        <f t="shared" si="63"/>
        <v>-3</v>
      </c>
      <c r="H59" s="14">
        <f t="shared" si="64"/>
        <v>-1</v>
      </c>
      <c r="I59" s="14">
        <f t="shared" si="65"/>
        <v>0</v>
      </c>
      <c r="J59" s="14">
        <f t="shared" si="66"/>
        <v>-2</v>
      </c>
      <c r="K59" s="16">
        <f t="shared" si="67"/>
        <v>-1.6</v>
      </c>
    </row>
    <row r="60" spans="4:11" x14ac:dyDescent="0.25">
      <c r="D60" s="2">
        <f t="shared" ref="D60:E60" si="74">B17</f>
        <v>9</v>
      </c>
      <c r="E60" s="2" t="str">
        <f t="shared" si="74"/>
        <v>AZ</v>
      </c>
      <c r="F60" s="14">
        <f t="shared" si="62"/>
        <v>-4</v>
      </c>
      <c r="G60" s="14">
        <f t="shared" si="63"/>
        <v>-5</v>
      </c>
      <c r="H60" s="14">
        <f t="shared" si="64"/>
        <v>-7</v>
      </c>
      <c r="I60" s="14">
        <f t="shared" si="65"/>
        <v>-5</v>
      </c>
      <c r="J60" s="14">
        <f t="shared" si="66"/>
        <v>-6</v>
      </c>
      <c r="K60" s="16">
        <f t="shared" si="67"/>
        <v>-5.4</v>
      </c>
    </row>
    <row r="61" spans="4:11" x14ac:dyDescent="0.25">
      <c r="D61" s="2">
        <f t="shared" ref="D61:E61" si="75">B18</f>
        <v>10</v>
      </c>
      <c r="E61" s="2" t="str">
        <f t="shared" si="75"/>
        <v>UTR</v>
      </c>
      <c r="F61" s="14">
        <f t="shared" si="62"/>
        <v>-6</v>
      </c>
      <c r="G61" s="14">
        <f t="shared" si="63"/>
        <v>-4</v>
      </c>
      <c r="H61" s="14">
        <f t="shared" si="64"/>
        <v>-4</v>
      </c>
      <c r="I61" s="14">
        <f t="shared" si="65"/>
        <v>-5</v>
      </c>
      <c r="J61" s="14">
        <f t="shared" si="66"/>
        <v>-5</v>
      </c>
      <c r="K61" s="16">
        <f t="shared" si="67"/>
        <v>-4.8</v>
      </c>
    </row>
    <row r="62" spans="4:11" x14ac:dyDescent="0.25">
      <c r="D62" s="2">
        <f t="shared" ref="D62:E62" si="76">B19</f>
        <v>11</v>
      </c>
      <c r="E62" s="2" t="str">
        <f t="shared" si="76"/>
        <v>RKC</v>
      </c>
      <c r="F62" s="14">
        <f t="shared" si="62"/>
        <v>7</v>
      </c>
      <c r="G62" s="14">
        <f t="shared" si="63"/>
        <v>5</v>
      </c>
      <c r="H62" s="14">
        <f t="shared" si="64"/>
        <v>7</v>
      </c>
      <c r="I62" s="14">
        <f t="shared" si="65"/>
        <v>7</v>
      </c>
      <c r="J62" s="14">
        <f t="shared" si="66"/>
        <v>7</v>
      </c>
      <c r="K62" s="16">
        <f t="shared" si="67"/>
        <v>6.6</v>
      </c>
    </row>
    <row r="63" spans="4:11" x14ac:dyDescent="0.25">
      <c r="D63" s="2">
        <f t="shared" ref="D63:E63" si="77">B20</f>
        <v>12</v>
      </c>
      <c r="E63" s="2" t="str">
        <f t="shared" si="77"/>
        <v>SPA</v>
      </c>
      <c r="F63" s="14">
        <f t="shared" si="62"/>
        <v>1</v>
      </c>
      <c r="G63" s="14">
        <f t="shared" si="63"/>
        <v>-1</v>
      </c>
      <c r="H63" s="14">
        <f t="shared" si="64"/>
        <v>-1</v>
      </c>
      <c r="I63" s="14">
        <f t="shared" si="65"/>
        <v>-2</v>
      </c>
      <c r="J63" s="14">
        <f t="shared" si="66"/>
        <v>-2</v>
      </c>
      <c r="K63" s="16">
        <f t="shared" si="67"/>
        <v>-1</v>
      </c>
    </row>
    <row r="64" spans="4:11" x14ac:dyDescent="0.25">
      <c r="D64" s="2">
        <f t="shared" ref="D64:E64" si="78">B21</f>
        <v>13</v>
      </c>
      <c r="E64" s="2" t="str">
        <f t="shared" si="78"/>
        <v>EMM</v>
      </c>
      <c r="F64" s="14">
        <f t="shared" si="62"/>
        <v>1</v>
      </c>
      <c r="G64" s="14">
        <f t="shared" si="63"/>
        <v>1</v>
      </c>
      <c r="H64" s="14">
        <f t="shared" si="64"/>
        <v>1</v>
      </c>
      <c r="I64" s="14">
        <f t="shared" si="65"/>
        <v>3</v>
      </c>
      <c r="J64" s="14">
        <f t="shared" si="66"/>
        <v>1</v>
      </c>
      <c r="K64" s="16">
        <f t="shared" si="67"/>
        <v>1.4</v>
      </c>
    </row>
    <row r="65" spans="4:11" x14ac:dyDescent="0.25">
      <c r="D65" s="2">
        <f t="shared" ref="D65:E65" si="79">B22</f>
        <v>14</v>
      </c>
      <c r="E65" s="2" t="str">
        <f t="shared" si="79"/>
        <v>GRO</v>
      </c>
      <c r="F65" s="14">
        <f t="shared" si="62"/>
        <v>-6</v>
      </c>
      <c r="G65" s="14">
        <f t="shared" si="63"/>
        <v>-7</v>
      </c>
      <c r="H65" s="14">
        <f t="shared" si="64"/>
        <v>-6</v>
      </c>
      <c r="I65" s="14">
        <f t="shared" si="65"/>
        <v>-8</v>
      </c>
      <c r="J65" s="14">
        <f t="shared" si="66"/>
        <v>-5</v>
      </c>
      <c r="K65" s="16">
        <f t="shared" si="67"/>
        <v>-6.4</v>
      </c>
    </row>
    <row r="66" spans="4:11" x14ac:dyDescent="0.25">
      <c r="D66" s="2">
        <f t="shared" ref="D66:E66" si="80">B23</f>
        <v>15</v>
      </c>
      <c r="E66" s="2" t="str">
        <f t="shared" si="80"/>
        <v>ADO</v>
      </c>
      <c r="F66" s="14">
        <f t="shared" si="62"/>
        <v>1</v>
      </c>
      <c r="G66" s="14">
        <f t="shared" si="63"/>
        <v>0</v>
      </c>
      <c r="H66" s="14">
        <f t="shared" si="64"/>
        <v>0</v>
      </c>
      <c r="I66" s="14">
        <f t="shared" si="65"/>
        <v>-3</v>
      </c>
      <c r="J66" s="14">
        <f t="shared" si="66"/>
        <v>0</v>
      </c>
      <c r="K66" s="16">
        <f t="shared" si="67"/>
        <v>-0.4</v>
      </c>
    </row>
    <row r="67" spans="4:11" x14ac:dyDescent="0.25">
      <c r="D67" s="2">
        <f t="shared" ref="D67:E67" si="81">B24</f>
        <v>16</v>
      </c>
      <c r="E67" s="2" t="str">
        <f t="shared" si="81"/>
        <v>FOR</v>
      </c>
      <c r="F67" s="14">
        <f t="shared" si="62"/>
        <v>-1</v>
      </c>
      <c r="G67" s="14">
        <f t="shared" si="63"/>
        <v>2</v>
      </c>
      <c r="H67" s="14">
        <f t="shared" si="64"/>
        <v>0</v>
      </c>
      <c r="I67" s="14">
        <f t="shared" si="65"/>
        <v>1</v>
      </c>
      <c r="J67" s="14">
        <f t="shared" si="66"/>
        <v>1</v>
      </c>
      <c r="K67" s="16">
        <f t="shared" si="67"/>
        <v>0.6</v>
      </c>
    </row>
    <row r="68" spans="4:11" x14ac:dyDescent="0.25">
      <c r="D68" s="2">
        <f t="shared" ref="D68:E68" si="82">B25</f>
        <v>17</v>
      </c>
      <c r="E68" s="2" t="str">
        <f t="shared" si="82"/>
        <v>PEC</v>
      </c>
      <c r="F68" s="14">
        <f t="shared" si="62"/>
        <v>-6</v>
      </c>
      <c r="G68" s="14">
        <f t="shared" si="63"/>
        <v>-8</v>
      </c>
      <c r="H68" s="14">
        <f t="shared" si="64"/>
        <v>-4</v>
      </c>
      <c r="I68" s="14">
        <f t="shared" si="65"/>
        <v>-6</v>
      </c>
      <c r="J68" s="14">
        <f t="shared" si="66"/>
        <v>-5</v>
      </c>
      <c r="K68" s="16">
        <f t="shared" si="67"/>
        <v>-5.8</v>
      </c>
    </row>
    <row r="69" spans="4:11" x14ac:dyDescent="0.25">
      <c r="D69" s="2">
        <f t="shared" ref="D69:E69" si="83">B26</f>
        <v>18</v>
      </c>
      <c r="E69" s="2" t="str">
        <f t="shared" si="83"/>
        <v>WIL</v>
      </c>
      <c r="F69" s="14">
        <f t="shared" si="62"/>
        <v>-11</v>
      </c>
      <c r="G69" s="14">
        <f t="shared" si="63"/>
        <v>-10</v>
      </c>
      <c r="H69" s="14">
        <f t="shared" si="64"/>
        <v>-13</v>
      </c>
      <c r="I69" s="14">
        <f t="shared" si="65"/>
        <v>-11</v>
      </c>
      <c r="J69" s="14">
        <f t="shared" si="66"/>
        <v>-11</v>
      </c>
      <c r="K69" s="16">
        <f t="shared" si="67"/>
        <v>-11.2</v>
      </c>
    </row>
    <row r="70" spans="4:11" x14ac:dyDescent="0.25">
      <c r="F70" s="15">
        <f>SUM(F52:F69)</f>
        <v>0</v>
      </c>
      <c r="G70" s="15">
        <f t="shared" ref="G70:J70" si="84">SUM(G52:G69)</f>
        <v>0</v>
      </c>
      <c r="H70" s="15">
        <f t="shared" si="84"/>
        <v>0</v>
      </c>
      <c r="I70" s="15">
        <f t="shared" si="84"/>
        <v>0</v>
      </c>
      <c r="J70" s="15">
        <f t="shared" si="84"/>
        <v>0</v>
      </c>
    </row>
  </sheetData>
  <sortState ref="AF15:AH19">
    <sortCondition ref="AG15:AG19"/>
    <sortCondition descending="1" ref="AH15:AH19"/>
  </sortState>
  <mergeCells count="6">
    <mergeCell ref="AF20:AI20"/>
    <mergeCell ref="F8:G8"/>
    <mergeCell ref="K8:L8"/>
    <mergeCell ref="P8:Q8"/>
    <mergeCell ref="U8:V8"/>
    <mergeCell ref="Z8:AA8"/>
  </mergeCells>
  <conditionalFormatting sqref="I9:J2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2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2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:X2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T2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:Y2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7 S46:S47 X46:X47 AC46:AC4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I2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J6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:J6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8:AC45 X28:X45 S28:S45 N28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8:AC45 X28:X45 S28:S45 N28:N4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:AE45 Y28:Y45 T28:T45 O28:O4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:AE45 Y28:Y45 T28:T45 O28:O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:K6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:AC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:AD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landscape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U19"/>
  <sheetViews>
    <sheetView workbookViewId="0">
      <selection activeCell="T16" sqref="T16"/>
    </sheetView>
  </sheetViews>
  <sheetFormatPr defaultRowHeight="15" x14ac:dyDescent="0.25"/>
  <cols>
    <col min="2" max="2" width="4.42578125" customWidth="1"/>
    <col min="4" max="7" width="4.42578125" customWidth="1"/>
    <col min="8" max="26" width="2.28515625" customWidth="1"/>
    <col min="27" max="27" width="6.42578125" bestFit="1" customWidth="1"/>
    <col min="28" max="28" width="0" hidden="1" customWidth="1"/>
    <col min="29" max="29" width="5.7109375" bestFit="1" customWidth="1"/>
    <col min="30" max="30" width="0" hidden="1" customWidth="1"/>
    <col min="31" max="31" width="3" bestFit="1" customWidth="1"/>
    <col min="32" max="32" width="2" hidden="1" customWidth="1"/>
    <col min="33" max="33" width="0" hidden="1" customWidth="1"/>
    <col min="34" max="34" width="5.7109375" bestFit="1" customWidth="1"/>
    <col min="35" max="35" width="0" hidden="1" customWidth="1"/>
    <col min="36" max="36" width="3" bestFit="1" customWidth="1"/>
    <col min="37" max="37" width="2" hidden="1" customWidth="1"/>
    <col min="38" max="38" width="0" hidden="1" customWidth="1"/>
    <col min="39" max="39" width="5.5703125" bestFit="1" customWidth="1"/>
    <col min="40" max="40" width="0" hidden="1" customWidth="1"/>
    <col min="41" max="41" width="3" bestFit="1" customWidth="1"/>
    <col min="42" max="42" width="2" hidden="1" customWidth="1"/>
    <col min="43" max="43" width="0" hidden="1" customWidth="1"/>
    <col min="44" max="44" width="5.140625" bestFit="1" customWidth="1"/>
    <col min="45" max="45" width="0" hidden="1" customWidth="1"/>
    <col min="46" max="46" width="3" bestFit="1" customWidth="1"/>
    <col min="47" max="47" width="2" hidden="1" customWidth="1"/>
    <col min="48" max="48" width="0" hidden="1" customWidth="1"/>
    <col min="49" max="49" width="4.5703125" bestFit="1" customWidth="1"/>
    <col min="50" max="50" width="0" hidden="1" customWidth="1"/>
    <col min="51" max="51" width="3" bestFit="1" customWidth="1"/>
  </cols>
  <sheetData>
    <row r="7" spans="2:7" x14ac:dyDescent="0.25">
      <c r="B7" s="5" t="s">
        <v>23</v>
      </c>
      <c r="C7" s="3"/>
      <c r="D7" s="9">
        <f>Blad1!AG14</f>
        <v>1</v>
      </c>
      <c r="E7" s="28" t="s">
        <v>32</v>
      </c>
      <c r="F7" s="10"/>
      <c r="G7" s="7">
        <f>Blad1!AI14</f>
        <v>1</v>
      </c>
    </row>
    <row r="8" spans="2:7" x14ac:dyDescent="0.25">
      <c r="B8" s="4" t="str">
        <f xml:space="preserve"> 1 &amp; "(" &amp; _xlfn.RANK.EQ(G8,G$8:G$12,1) &amp; ")"</f>
        <v>1(1)</v>
      </c>
      <c r="C8" s="4" t="str">
        <f>Blad1!AF15</f>
        <v>Bram</v>
      </c>
      <c r="D8" s="30">
        <f>Blad1!AG15</f>
        <v>86</v>
      </c>
      <c r="E8" s="29">
        <f>Blad1!AH15</f>
        <v>2</v>
      </c>
      <c r="F8" s="11">
        <f>G8-D8</f>
        <v>0</v>
      </c>
      <c r="G8" s="7">
        <f>Blad1!AI15</f>
        <v>86</v>
      </c>
    </row>
    <row r="9" spans="2:7" x14ac:dyDescent="0.25">
      <c r="B9" s="2" t="str">
        <f xml:space="preserve"> 2 &amp; "(" &amp; _xlfn.RANK.EQ(G9,G$8:G$12,1) &amp; ")"</f>
        <v>2(1)</v>
      </c>
      <c r="C9" s="2" t="str">
        <f>Blad1!AF16</f>
        <v>Arjan</v>
      </c>
      <c r="D9" s="8">
        <f>Blad1!AG16</f>
        <v>86</v>
      </c>
      <c r="E9" s="29">
        <f>Blad1!AH16</f>
        <v>0</v>
      </c>
      <c r="F9" s="11">
        <f t="shared" ref="F9:F12" si="0">G9-D9</f>
        <v>0</v>
      </c>
      <c r="G9" s="7">
        <f>Blad1!AI16</f>
        <v>86</v>
      </c>
    </row>
    <row r="10" spans="2:7" x14ac:dyDescent="0.25">
      <c r="B10" s="2" t="str">
        <f>3 &amp; "(" &amp; _xlfn.RANK.EQ(G10,G$8:G$12,1) &amp; ")"</f>
        <v>3(3)</v>
      </c>
      <c r="C10" s="2" t="str">
        <f>Blad1!AF17</f>
        <v>Rick</v>
      </c>
      <c r="D10" s="8">
        <f>Blad1!AG17</f>
        <v>88</v>
      </c>
      <c r="E10" s="29">
        <f>Blad1!AH17</f>
        <v>1</v>
      </c>
      <c r="F10" s="11">
        <f t="shared" si="0"/>
        <v>0</v>
      </c>
      <c r="G10" s="7">
        <f>Blad1!AI17</f>
        <v>88</v>
      </c>
    </row>
    <row r="11" spans="2:7" x14ac:dyDescent="0.25">
      <c r="B11" s="2" t="str">
        <f xml:space="preserve"> 4 &amp; "(" &amp; _xlfn.RANK.EQ(G11,G$8:G$12,1) &amp; ")"</f>
        <v>4(4)</v>
      </c>
      <c r="C11" s="2" t="str">
        <f>Blad1!AF18</f>
        <v>Linda</v>
      </c>
      <c r="D11" s="8">
        <f>Blad1!AG18</f>
        <v>92</v>
      </c>
      <c r="E11" s="29">
        <f>Blad1!AH18</f>
        <v>1</v>
      </c>
      <c r="F11" s="11">
        <f t="shared" si="0"/>
        <v>0</v>
      </c>
      <c r="G11" s="7">
        <f>Blad1!AI18</f>
        <v>92</v>
      </c>
    </row>
    <row r="12" spans="2:7" x14ac:dyDescent="0.25">
      <c r="B12" s="2" t="str">
        <f xml:space="preserve"> 5 &amp; "(" &amp; _xlfn.RANK.EQ(G12,G$8:G$12,1) &amp; ")"</f>
        <v>5(5)</v>
      </c>
      <c r="C12" s="2" t="str">
        <f>Blad1!AF19</f>
        <v>Thijs</v>
      </c>
      <c r="D12" s="8">
        <f>Blad1!AG19</f>
        <v>94</v>
      </c>
      <c r="E12" s="29">
        <f>Blad1!AH19</f>
        <v>1</v>
      </c>
      <c r="F12" s="11">
        <f t="shared" si="0"/>
        <v>0</v>
      </c>
      <c r="G12" s="7">
        <f>Blad1!AI19</f>
        <v>94</v>
      </c>
    </row>
    <row r="13" spans="2:7" x14ac:dyDescent="0.25">
      <c r="E13" s="31" t="s">
        <v>33</v>
      </c>
    </row>
    <row r="14" spans="2:7" x14ac:dyDescent="0.25">
      <c r="D14" s="6"/>
      <c r="E14" s="6"/>
      <c r="F14" s="6"/>
    </row>
    <row r="15" spans="2:7" x14ac:dyDescent="0.25">
      <c r="D15" s="6"/>
      <c r="E15" s="6"/>
      <c r="F15" s="6"/>
    </row>
    <row r="16" spans="2:7" x14ac:dyDescent="0.25">
      <c r="D16" s="6"/>
      <c r="E16" s="6"/>
      <c r="F16" s="6"/>
    </row>
    <row r="17" spans="4:6" x14ac:dyDescent="0.25">
      <c r="D17" s="6"/>
      <c r="E17" s="6"/>
      <c r="F17" s="6"/>
    </row>
    <row r="18" spans="4:6" x14ac:dyDescent="0.25">
      <c r="D18" s="6"/>
      <c r="E18" s="6"/>
      <c r="F18" s="6"/>
    </row>
    <row r="19" spans="4:6" x14ac:dyDescent="0.25">
      <c r="D19" s="6"/>
      <c r="E19" s="6"/>
      <c r="F19" s="6"/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4" sqref="Q14"/>
    </sheetView>
  </sheetViews>
  <sheetFormatPr defaultRowHeight="15" x14ac:dyDescent="0.25"/>
  <cols>
    <col min="1" max="16384" width="9.140625" style="26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Blad4</vt:lpstr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Cabeza</dc:creator>
  <cp:lastModifiedBy>A Cabeza</cp:lastModifiedBy>
  <cp:lastPrinted>2019-08-16T07:31:26Z</cp:lastPrinted>
  <dcterms:created xsi:type="dcterms:W3CDTF">2019-08-15T17:30:36Z</dcterms:created>
  <dcterms:modified xsi:type="dcterms:W3CDTF">2020-09-15T19:07:48Z</dcterms:modified>
</cp:coreProperties>
</file>