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2100" yWindow="0" windowWidth="38400" windowHeight="21140" tabRatio="500" activeTab="3"/>
  </bookViews>
  <sheets>
    <sheet name="Facilidade de Uso" sheetId="3" r:id="rId1"/>
    <sheet name="Utilidade Percebida" sheetId="4" r:id="rId2"/>
    <sheet name="Utilidade 2" sheetId="5" r:id="rId3"/>
    <sheet name="Sheet1"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 i="4" l="1"/>
  <c r="P4" i="4"/>
  <c r="P5" i="4"/>
  <c r="P6" i="4"/>
  <c r="P7" i="4"/>
  <c r="P8" i="4"/>
  <c r="P9" i="4"/>
  <c r="Q3" i="4"/>
  <c r="Q4" i="4"/>
  <c r="Q5" i="4"/>
  <c r="Q6" i="4"/>
  <c r="Q7" i="4"/>
  <c r="Q8" i="4"/>
  <c r="Q9" i="4"/>
  <c r="R3" i="4"/>
  <c r="R4" i="4"/>
  <c r="R5" i="4"/>
  <c r="R6" i="4"/>
  <c r="R7" i="4"/>
  <c r="R8" i="4"/>
  <c r="R9" i="4"/>
  <c r="S3" i="4"/>
  <c r="S4" i="4"/>
  <c r="S5" i="4"/>
  <c r="S6" i="4"/>
  <c r="S7" i="4"/>
  <c r="S8" i="4"/>
  <c r="S9" i="4"/>
  <c r="T3" i="4"/>
  <c r="T4" i="4"/>
  <c r="T5" i="4"/>
  <c r="T6" i="4"/>
  <c r="T7" i="4"/>
  <c r="T8" i="4"/>
  <c r="T9" i="4"/>
  <c r="V9" i="4"/>
  <c r="P12" i="4"/>
  <c r="P13" i="4"/>
  <c r="P14" i="4"/>
  <c r="P15" i="4"/>
  <c r="P16" i="4"/>
  <c r="P17" i="4"/>
  <c r="P18" i="4"/>
  <c r="Q12" i="4"/>
  <c r="Q13" i="4"/>
  <c r="Q14" i="4"/>
  <c r="Q15" i="4"/>
  <c r="Q16" i="4"/>
  <c r="Q17" i="4"/>
  <c r="Q18" i="4"/>
  <c r="R12" i="4"/>
  <c r="R13" i="4"/>
  <c r="R14" i="4"/>
  <c r="R15" i="4"/>
  <c r="R16" i="4"/>
  <c r="R17" i="4"/>
  <c r="R18" i="4"/>
  <c r="S12" i="4"/>
  <c r="S13" i="4"/>
  <c r="S14" i="4"/>
  <c r="S15" i="4"/>
  <c r="S16" i="4"/>
  <c r="S17" i="4"/>
  <c r="S18" i="4"/>
  <c r="T12" i="4"/>
  <c r="T13" i="4"/>
  <c r="T14" i="4"/>
  <c r="T15" i="4"/>
  <c r="T16" i="4"/>
  <c r="T17" i="4"/>
  <c r="T18" i="4"/>
  <c r="V18" i="4"/>
  <c r="P21" i="4"/>
  <c r="P22" i="4"/>
  <c r="P23" i="4"/>
  <c r="P24" i="4"/>
  <c r="P25" i="4"/>
  <c r="P26" i="4"/>
  <c r="P27" i="4"/>
  <c r="Q21" i="4"/>
  <c r="Q22" i="4"/>
  <c r="Q23" i="4"/>
  <c r="Q24" i="4"/>
  <c r="Q25" i="4"/>
  <c r="Q26" i="4"/>
  <c r="Q27" i="4"/>
  <c r="R21" i="4"/>
  <c r="R22" i="4"/>
  <c r="R23" i="4"/>
  <c r="R24" i="4"/>
  <c r="R25" i="4"/>
  <c r="R26" i="4"/>
  <c r="R27" i="4"/>
  <c r="S21" i="4"/>
  <c r="S22" i="4"/>
  <c r="S23" i="4"/>
  <c r="S24" i="4"/>
  <c r="S25" i="4"/>
  <c r="S26" i="4"/>
  <c r="S27" i="4"/>
  <c r="T21" i="4"/>
  <c r="T22" i="4"/>
  <c r="T23" i="4"/>
  <c r="T24" i="4"/>
  <c r="T25" i="4"/>
  <c r="T26" i="4"/>
  <c r="T27" i="4"/>
  <c r="V27" i="4"/>
  <c r="P30" i="4"/>
  <c r="P31" i="4"/>
  <c r="P32" i="4"/>
  <c r="P33" i="4"/>
  <c r="P34" i="4"/>
  <c r="P35" i="4"/>
  <c r="P36" i="4"/>
  <c r="Q30" i="4"/>
  <c r="Q31" i="4"/>
  <c r="Q32" i="4"/>
  <c r="Q33" i="4"/>
  <c r="Q34" i="4"/>
  <c r="Q35" i="4"/>
  <c r="Q36" i="4"/>
  <c r="R30" i="4"/>
  <c r="R31" i="4"/>
  <c r="R32" i="4"/>
  <c r="R33" i="4"/>
  <c r="R34" i="4"/>
  <c r="R35" i="4"/>
  <c r="R36" i="4"/>
  <c r="S30" i="4"/>
  <c r="S31" i="4"/>
  <c r="S32" i="4"/>
  <c r="S33" i="4"/>
  <c r="S34" i="4"/>
  <c r="S35" i="4"/>
  <c r="S36" i="4"/>
  <c r="T30" i="4"/>
  <c r="T31" i="4"/>
  <c r="T32" i="4"/>
  <c r="T33" i="4"/>
  <c r="T34" i="4"/>
  <c r="T35" i="4"/>
  <c r="T36" i="4"/>
  <c r="V36" i="4"/>
  <c r="V39" i="4"/>
  <c r="X9" i="4"/>
  <c r="X18" i="4"/>
  <c r="X27" i="4"/>
  <c r="X36" i="4"/>
  <c r="X39" i="4"/>
  <c r="T10" i="4"/>
  <c r="T19" i="4"/>
  <c r="T37" i="4"/>
  <c r="T39" i="4"/>
  <c r="S10" i="4"/>
  <c r="S19" i="4"/>
  <c r="S37" i="4"/>
  <c r="S39" i="4"/>
  <c r="R10" i="4"/>
  <c r="R19" i="4"/>
  <c r="R37" i="4"/>
  <c r="R39" i="4"/>
  <c r="Q10" i="4"/>
  <c r="Q19" i="4"/>
  <c r="Q37" i="4"/>
  <c r="Q39" i="4"/>
  <c r="P10" i="4"/>
  <c r="P19" i="4"/>
  <c r="P37" i="4"/>
  <c r="P39" i="4"/>
  <c r="T28" i="4"/>
  <c r="S28" i="4"/>
  <c r="R28" i="4"/>
  <c r="Q28" i="4"/>
  <c r="P28" i="4"/>
  <c r="P3" i="3"/>
  <c r="P4" i="3"/>
  <c r="P5" i="3"/>
  <c r="P6" i="3"/>
  <c r="P7" i="3"/>
  <c r="P8" i="3"/>
  <c r="P9" i="3"/>
  <c r="Q3" i="3"/>
  <c r="Q4" i="3"/>
  <c r="Q5" i="3"/>
  <c r="Q6" i="3"/>
  <c r="Q7" i="3"/>
  <c r="Q8" i="3"/>
  <c r="Q9" i="3"/>
  <c r="R3" i="3"/>
  <c r="R4" i="3"/>
  <c r="R5" i="3"/>
  <c r="R6" i="3"/>
  <c r="R7" i="3"/>
  <c r="R8" i="3"/>
  <c r="R9" i="3"/>
  <c r="S3" i="3"/>
  <c r="S4" i="3"/>
  <c r="S5" i="3"/>
  <c r="S6" i="3"/>
  <c r="S7" i="3"/>
  <c r="S8" i="3"/>
  <c r="S9" i="3"/>
  <c r="T3" i="3"/>
  <c r="T4" i="3"/>
  <c r="T5" i="3"/>
  <c r="T6" i="3"/>
  <c r="T7" i="3"/>
  <c r="T8" i="3"/>
  <c r="T9" i="3"/>
  <c r="V9" i="3"/>
  <c r="P12" i="3"/>
  <c r="P13" i="3"/>
  <c r="P14" i="3"/>
  <c r="P15" i="3"/>
  <c r="P16" i="3"/>
  <c r="P17" i="3"/>
  <c r="P18" i="3"/>
  <c r="Q12" i="3"/>
  <c r="Q13" i="3"/>
  <c r="Q14" i="3"/>
  <c r="Q15" i="3"/>
  <c r="Q16" i="3"/>
  <c r="Q17" i="3"/>
  <c r="Q18" i="3"/>
  <c r="R12" i="3"/>
  <c r="R13" i="3"/>
  <c r="R14" i="3"/>
  <c r="R15" i="3"/>
  <c r="R16" i="3"/>
  <c r="R17" i="3"/>
  <c r="R18" i="3"/>
  <c r="S12" i="3"/>
  <c r="S13" i="3"/>
  <c r="S14" i="3"/>
  <c r="S15" i="3"/>
  <c r="S16" i="3"/>
  <c r="S17" i="3"/>
  <c r="S18" i="3"/>
  <c r="T12" i="3"/>
  <c r="T13" i="3"/>
  <c r="T14" i="3"/>
  <c r="T15" i="3"/>
  <c r="T16" i="3"/>
  <c r="T17" i="3"/>
  <c r="T18" i="3"/>
  <c r="V18" i="3"/>
  <c r="P21" i="3"/>
  <c r="P22" i="3"/>
  <c r="P23" i="3"/>
  <c r="P24" i="3"/>
  <c r="P25" i="3"/>
  <c r="P26" i="3"/>
  <c r="P27" i="3"/>
  <c r="Q21" i="3"/>
  <c r="Q22" i="3"/>
  <c r="Q23" i="3"/>
  <c r="Q24" i="3"/>
  <c r="Q25" i="3"/>
  <c r="Q26" i="3"/>
  <c r="Q27" i="3"/>
  <c r="R21" i="3"/>
  <c r="R22" i="3"/>
  <c r="R23" i="3"/>
  <c r="R24" i="3"/>
  <c r="R25" i="3"/>
  <c r="R26" i="3"/>
  <c r="R27" i="3"/>
  <c r="S21" i="3"/>
  <c r="S22" i="3"/>
  <c r="S23" i="3"/>
  <c r="S24" i="3"/>
  <c r="S25" i="3"/>
  <c r="S26" i="3"/>
  <c r="S27" i="3"/>
  <c r="T21" i="3"/>
  <c r="T22" i="3"/>
  <c r="T23" i="3"/>
  <c r="T24" i="3"/>
  <c r="T25" i="3"/>
  <c r="T26" i="3"/>
  <c r="T27" i="3"/>
  <c r="V27" i="3"/>
  <c r="P30" i="3"/>
  <c r="P31" i="3"/>
  <c r="P32" i="3"/>
  <c r="P33" i="3"/>
  <c r="P34" i="3"/>
  <c r="P35" i="3"/>
  <c r="P36" i="3"/>
  <c r="Q30" i="3"/>
  <c r="Q31" i="3"/>
  <c r="Q32" i="3"/>
  <c r="Q33" i="3"/>
  <c r="Q34" i="3"/>
  <c r="Q35" i="3"/>
  <c r="Q36" i="3"/>
  <c r="R30" i="3"/>
  <c r="R31" i="3"/>
  <c r="R32" i="3"/>
  <c r="R33" i="3"/>
  <c r="R34" i="3"/>
  <c r="R35" i="3"/>
  <c r="R36" i="3"/>
  <c r="S30" i="3"/>
  <c r="S31" i="3"/>
  <c r="S32" i="3"/>
  <c r="S33" i="3"/>
  <c r="S34" i="3"/>
  <c r="S35" i="3"/>
  <c r="S36" i="3"/>
  <c r="T30" i="3"/>
  <c r="T31" i="3"/>
  <c r="T32" i="3"/>
  <c r="T33" i="3"/>
  <c r="T34" i="3"/>
  <c r="T35" i="3"/>
  <c r="T36" i="3"/>
  <c r="V36" i="3"/>
  <c r="V39" i="3"/>
  <c r="X9" i="3"/>
  <c r="X18" i="3"/>
  <c r="X27" i="3"/>
  <c r="X36" i="3"/>
  <c r="X39" i="3"/>
  <c r="T10" i="3"/>
  <c r="T19" i="3"/>
  <c r="T37" i="3"/>
  <c r="T39" i="3"/>
  <c r="S10" i="3"/>
  <c r="S19" i="3"/>
  <c r="S37" i="3"/>
  <c r="S39" i="3"/>
  <c r="R10" i="3"/>
  <c r="R19" i="3"/>
  <c r="R37" i="3"/>
  <c r="R39" i="3"/>
  <c r="Q10" i="3"/>
  <c r="Q19" i="3"/>
  <c r="Q37" i="3"/>
  <c r="Q39" i="3"/>
  <c r="P10" i="3"/>
  <c r="P19" i="3"/>
  <c r="P37" i="3"/>
  <c r="P39" i="3"/>
  <c r="T28" i="3"/>
  <c r="S28" i="3"/>
  <c r="R28" i="3"/>
  <c r="Q28" i="3"/>
  <c r="P28" i="3"/>
</calcChain>
</file>

<file path=xl/sharedStrings.xml><?xml version="1.0" encoding="utf-8"?>
<sst xmlns="http://schemas.openxmlformats.org/spreadsheetml/2006/main" count="179" uniqueCount="56">
  <si>
    <t>Timestamp</t>
  </si>
  <si>
    <t>Compreendi a função de todos os elementos da tela sem ajuda externa.</t>
  </si>
  <si>
    <t>A interface disponibiliza todas as funções necessárias para a operação do software.</t>
  </si>
  <si>
    <t>Pude seguir o caso de teste sem dificuldades.</t>
  </si>
  <si>
    <t>De maneira geral achei o Biomon fácil de utilizar.</t>
  </si>
  <si>
    <t>Achei a interface simples a agradável.</t>
  </si>
  <si>
    <t>Considerando a forma como analiso meus dados de campo considero que o Biomon pode tornar meu trabalho mais fácil.</t>
  </si>
  <si>
    <t>Eu substituiria a maneira como faço minhas análises para utilizar apenas o Biomon.</t>
  </si>
  <si>
    <t>Gostei da maneira como a proposta separa os papeis do estatístico e do pesquisador.</t>
  </si>
  <si>
    <t>Considero importante a possibilidade de facilmente compartilhar os arquivos de análise.</t>
  </si>
  <si>
    <t xml:space="preserve">Com o Biomon eu posso economizar tempo executando as análises e investir mais na interpretação dos resultados. </t>
  </si>
  <si>
    <t>O espaço abaixo é reservado para seus comentários a respeito da experiência.</t>
  </si>
  <si>
    <t>Precisei atualizar o navegador a cada arquivo carregado.</t>
  </si>
  <si>
    <t>Pelo que entendi, o uso do R ainda é necessario, correto? Ha alguma previsao de que nao seja? Acho que o Biomon é uma otima ferramenta para evitar que a pessoa precise aprender a usar o R, que pode ser um pouco complicado e demanda tempo (alem de que é facilmente esquecido, se não usado com frequencia, como foi meu caso). Sendo assim, seria muito bom que fosse possivel usar apenas o site, sem a necessiadade de baixar os pacotes para o R anteriormente (claro que nao sei a viabilidade disso...), MAS já é uma grande ajuda como está. Parabéns!!!
Uma duvida: nao vi a opcao de salvar os resultados. Acho que é importante.
Laura</t>
  </si>
  <si>
    <t>Considero a experiência promissora e interessante. A possibilidade de interagir mais e melhor com um estatístico profissional é realmente animadora. A cada dia novas e desafiadoras metodologias surgem e a análise dos dados, ou melhor, a simples compreensão estatística demanda muito tempo. Isto, muitas vezes, nos faz desistir de uma análise nova, ficando com aquelas que já conhecemos. Neste sentido, uma relação mais próxima com um estatístico e, ao mesmo tempo, com uma interface amigável de análise pode de fato contribuir muito com o progresso da pesquisa e com o aumento e a qualidade das publicações geradas com dados coletados em campo. Acredito que, com um prazo maior de contato entre ambos (estatístico e o pesquisador) possa de fato conduzir a interessantes resultados e análises.</t>
  </si>
  <si>
    <t>Pesquisador 1</t>
  </si>
  <si>
    <t>Pesquisador 2</t>
  </si>
  <si>
    <t>Pesquisador 3</t>
  </si>
  <si>
    <t>Pesquisador 4</t>
  </si>
  <si>
    <t>Pesquisador 5</t>
  </si>
  <si>
    <t>Aluno UFRGS</t>
  </si>
  <si>
    <t>Fabi</t>
  </si>
  <si>
    <t>Natália</t>
  </si>
  <si>
    <t>Laura</t>
  </si>
  <si>
    <t>Sandra</t>
  </si>
  <si>
    <t>Acho que o Biomon facilitará em muito minhas análises, para isso preciso dominar melhor o programa. Até aqui achei prático e de fácil utilização.</t>
  </si>
  <si>
    <t>Suzana</t>
  </si>
  <si>
    <t>Pesquisador 6</t>
  </si>
  <si>
    <t>A</t>
  </si>
  <si>
    <t>B</t>
  </si>
  <si>
    <t>C</t>
  </si>
  <si>
    <t>D</t>
  </si>
  <si>
    <t>E</t>
  </si>
  <si>
    <t>Concorda Totalmente</t>
  </si>
  <si>
    <t>Concorda Parcialmente</t>
  </si>
  <si>
    <t>Discordo Totalmente</t>
  </si>
  <si>
    <t>Discordo Parcialmente</t>
  </si>
  <si>
    <t>Totais</t>
  </si>
  <si>
    <t>Questão 1</t>
  </si>
  <si>
    <t>Questão 2</t>
  </si>
  <si>
    <t>Questão 3</t>
  </si>
  <si>
    <t>Questão 4</t>
  </si>
  <si>
    <t>Questão 5</t>
  </si>
  <si>
    <t>Entrevistado 1</t>
  </si>
  <si>
    <t>Entrevistado 2</t>
  </si>
  <si>
    <t>Entrevistado 3</t>
  </si>
  <si>
    <t>Entrevistado 4</t>
  </si>
  <si>
    <t>Entrevistado 5</t>
  </si>
  <si>
    <t>Entrevistado 6</t>
  </si>
  <si>
    <t>Concordo Totalmente</t>
  </si>
  <si>
    <t>Concordo Parcialmente</t>
  </si>
  <si>
    <t>Questão 7</t>
  </si>
  <si>
    <t>Questão 8</t>
  </si>
  <si>
    <t>Questão 9</t>
  </si>
  <si>
    <t>Questão 10</t>
  </si>
  <si>
    <t>Questão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</si>
</sst>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name val="Arial"/>
    </font>
    <font>
      <sz val="10"/>
      <name val="Arial"/>
    </font>
    <font>
      <u/>
      <sz val="10"/>
      <color theme="10"/>
      <name val="Arial"/>
    </font>
    <font>
      <u/>
      <sz val="10"/>
      <color theme="11"/>
      <name val="Arial"/>
    </font>
    <font>
      <sz val="13"/>
      <name val="Arial"/>
    </font>
    <font>
      <b/>
      <sz val="10"/>
      <name val="Arial"/>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s>
  <borders count="11">
    <border>
      <left/>
      <right/>
      <top/>
      <bottom/>
      <diagonal/>
    </border>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164" fontId="1" fillId="0" borderId="1" xfId="0" applyNumberFormat="1" applyFont="1" applyBorder="1" applyAlignment="1"/>
    <xf numFmtId="0" fontId="1" fillId="0" borderId="1" xfId="0" applyFont="1" applyBorder="1" applyAlignment="1"/>
    <xf numFmtId="164" fontId="1" fillId="2" borderId="1" xfId="0" applyNumberFormat="1" applyFont="1" applyFill="1" applyBorder="1" applyAlignment="1"/>
    <xf numFmtId="0" fontId="1" fillId="2" borderId="1" xfId="0" applyFont="1" applyFill="1" applyBorder="1" applyAlignment="1"/>
    <xf numFmtId="0" fontId="0" fillId="2" borderId="0" xfId="0" applyFill="1"/>
    <xf numFmtId="0" fontId="0" fillId="0" borderId="0" xfId="0" applyAlignment="1">
      <alignment horizontal="center"/>
    </xf>
    <xf numFmtId="22" fontId="4" fillId="0" borderId="0" xfId="0" applyNumberFormat="1" applyFont="1"/>
    <xf numFmtId="0" fontId="4" fillId="0" borderId="0" xfId="0" applyFont="1"/>
    <xf numFmtId="0" fontId="0" fillId="0" borderId="0" xfId="0" applyAlignment="1">
      <alignment wrapText="1"/>
    </xf>
    <xf numFmtId="164" fontId="0" fillId="0" borderId="1" xfId="0" applyNumberFormat="1" applyFont="1" applyBorder="1" applyAlignment="1"/>
    <xf numFmtId="164" fontId="1" fillId="0" borderId="1" xfId="0" applyNumberFormat="1" applyFont="1" applyFill="1" applyBorder="1" applyAlignment="1"/>
    <xf numFmtId="0" fontId="1" fillId="0" borderId="1" xfId="0" applyFont="1" applyFill="1" applyBorder="1" applyAlignment="1"/>
    <xf numFmtId="0" fontId="0" fillId="0" borderId="0" xfId="0" applyFill="1"/>
    <xf numFmtId="0" fontId="5" fillId="0" borderId="0" xfId="0" applyFont="1" applyAlignment="1">
      <alignment horizontal="center" wrapText="1"/>
    </xf>
    <xf numFmtId="0" fontId="1" fillId="3" borderId="1" xfId="0" applyFont="1" applyFill="1" applyBorder="1" applyAlignment="1"/>
    <xf numFmtId="0" fontId="1" fillId="4" borderId="1" xfId="0" applyFont="1" applyFill="1" applyBorder="1" applyAlignment="1"/>
    <xf numFmtId="164" fontId="5" fillId="0" borderId="1" xfId="0" applyNumberFormat="1" applyFont="1" applyBorder="1" applyAlignment="1"/>
    <xf numFmtId="0" fontId="5" fillId="0" borderId="0" xfId="0" applyFont="1" applyFill="1" applyAlignment="1">
      <alignment wrapText="1"/>
    </xf>
    <xf numFmtId="0" fontId="0" fillId="0" borderId="2" xfId="0" applyBorder="1"/>
    <xf numFmtId="0" fontId="5" fillId="0" borderId="3" xfId="0" applyFont="1" applyBorder="1"/>
    <xf numFmtId="0" fontId="5" fillId="0" borderId="4" xfId="0" applyFont="1" applyBorder="1"/>
    <xf numFmtId="164" fontId="5" fillId="0" borderId="5" xfId="0" applyNumberFormat="1" applyFont="1" applyFill="1" applyBorder="1" applyAlignment="1"/>
    <xf numFmtId="0" fontId="5" fillId="0" borderId="6" xfId="0" applyFont="1" applyBorder="1"/>
    <xf numFmtId="0" fontId="5" fillId="0" borderId="7" xfId="0" applyFont="1" applyBorder="1"/>
    <xf numFmtId="0" fontId="5" fillId="0" borderId="8" xfId="0" applyFont="1" applyFill="1" applyBorder="1"/>
    <xf numFmtId="0" fontId="0" fillId="0" borderId="9" xfId="0" applyBorder="1"/>
    <xf numFmtId="0" fontId="5" fillId="0" borderId="9" xfId="0" applyFont="1" applyBorder="1"/>
    <xf numFmtId="164" fontId="5" fillId="0" borderId="8" xfId="0" applyNumberFormat="1" applyFont="1" applyFill="1" applyBorder="1" applyAlignment="1"/>
    <xf numFmtId="0" fontId="0" fillId="0" borderId="10" xfId="0" applyBorder="1"/>
    <xf numFmtId="0" fontId="5" fillId="0" borderId="10" xfId="0" applyFont="1" applyBorder="1"/>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31237386993292"/>
          <c:y val="0.235103383065427"/>
          <c:w val="0.638971857684456"/>
          <c:h val="0.733357711263775"/>
        </c:manualLayout>
      </c:layout>
      <c:pieChart>
        <c:varyColors val="1"/>
        <c:ser>
          <c:idx val="0"/>
          <c:order val="0"/>
          <c:explosion val="25"/>
          <c:dPt>
            <c:idx val="0"/>
            <c:bubble3D val="0"/>
            <c:explosion val="14"/>
          </c:dPt>
          <c:dLbls>
            <c:dLbl>
              <c:idx val="1"/>
              <c:layout>
                <c:manualLayout>
                  <c:x val="-0.0496550014581511"/>
                  <c:y val="-0.0712895478925921"/>
                </c:manualLayout>
              </c:layout>
              <c:showLegendKey val="0"/>
              <c:showVal val="0"/>
              <c:showCatName val="1"/>
              <c:showSerName val="0"/>
              <c:showPercent val="1"/>
              <c:showBubbleSize val="0"/>
            </c:dLbl>
            <c:dLbl>
              <c:idx val="2"/>
              <c:layout>
                <c:manualLayout>
                  <c:x val="-0.168998104403616"/>
                  <c:y val="0.00759553833666647"/>
                </c:manualLayout>
              </c:layout>
              <c:showLegendKey val="0"/>
              <c:showVal val="0"/>
              <c:showCatName val="1"/>
              <c:showSerName val="0"/>
              <c:showPercent val="1"/>
              <c:showBubbleSize val="0"/>
            </c:dLbl>
            <c:dLbl>
              <c:idx val="3"/>
              <c:layout>
                <c:manualLayout>
                  <c:x val="0.033282443861184"/>
                  <c:y val="-0.0525806856502129"/>
                </c:manualLayout>
              </c:layout>
              <c:showLegendKey val="0"/>
              <c:showVal val="0"/>
              <c:showCatName val="1"/>
              <c:showSerName val="0"/>
              <c:showPercent val="1"/>
              <c:showBubbleSize val="0"/>
            </c:dLbl>
            <c:txPr>
              <a:bodyPr/>
              <a:lstStyle/>
              <a:p>
                <a:pPr>
                  <a:defRPr sz="1400">
                    <a:latin typeface="Arial Black"/>
                  </a:defRPr>
                </a:pPr>
                <a:endParaRPr lang="en-US"/>
              </a:p>
            </c:txPr>
            <c:showLegendKey val="0"/>
            <c:showVal val="0"/>
            <c:showCatName val="1"/>
            <c:showSerName val="0"/>
            <c:showPercent val="1"/>
            <c:showBubbleSize val="0"/>
            <c:showLeaderLines val="1"/>
          </c:dLbls>
          <c:cat>
            <c:strRef>
              <c:f>('Facilidade de Uso'!$W$9,'Facilidade de Uso'!$W$18,'Facilidade de Uso'!$W$27,'Facilidade de Uso'!$W$36)</c:f>
              <c:strCache>
                <c:ptCount val="4"/>
                <c:pt idx="0">
                  <c:v>Concordo Totalmente</c:v>
                </c:pt>
                <c:pt idx="1">
                  <c:v>Concordo Parcialmente</c:v>
                </c:pt>
                <c:pt idx="2">
                  <c:v>Discordo Totalmente</c:v>
                </c:pt>
                <c:pt idx="3">
                  <c:v>Discordo Parcialmente</c:v>
                </c:pt>
              </c:strCache>
            </c:strRef>
          </c:cat>
          <c:val>
            <c:numRef>
              <c:f>('Facilidade de Uso'!$X$9,'Facilidade de Uso'!$X$18,'Facilidade de Uso'!$X$27,'Facilidade de Uso'!$X$36)</c:f>
              <c:numCache>
                <c:formatCode>General</c:formatCode>
                <c:ptCount val="4"/>
                <c:pt idx="0">
                  <c:v>62.06896551724138</c:v>
                </c:pt>
                <c:pt idx="1">
                  <c:v>34.48275862068966</c:v>
                </c:pt>
                <c:pt idx="2">
                  <c:v>0.0</c:v>
                </c:pt>
                <c:pt idx="3">
                  <c:v>3.448275862068965</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'Facilidade de Uso'!$C$3</c:f>
              <c:strCache>
                <c:ptCount val="1"/>
                <c:pt idx="0">
                  <c:v>Entrevistado 1</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Uso'!$D$3:$H$3</c:f>
              <c:numCache>
                <c:formatCode>General</c:formatCode>
                <c:ptCount val="5"/>
                <c:pt idx="0">
                  <c:v>1.0</c:v>
                </c:pt>
                <c:pt idx="1">
                  <c:v>1.0</c:v>
                </c:pt>
                <c:pt idx="2">
                  <c:v>1.0</c:v>
                </c:pt>
                <c:pt idx="3">
                  <c:v>1.0</c:v>
                </c:pt>
                <c:pt idx="4">
                  <c:v>1.0</c:v>
                </c:pt>
              </c:numCache>
            </c:numRef>
          </c:val>
        </c:ser>
        <c:ser>
          <c:idx val="1"/>
          <c:order val="1"/>
          <c:tx>
            <c:strRef>
              <c:f>'Facilidade de Uso'!$C$4</c:f>
              <c:strCache>
                <c:ptCount val="1"/>
                <c:pt idx="0">
                  <c:v>Entrevistado 2</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Uso'!$D$4:$H$4</c:f>
              <c:numCache>
                <c:formatCode>General</c:formatCode>
                <c:ptCount val="5"/>
                <c:pt idx="0">
                  <c:v>1.0</c:v>
                </c:pt>
                <c:pt idx="1">
                  <c:v>2.0</c:v>
                </c:pt>
                <c:pt idx="2">
                  <c:v>2.0</c:v>
                </c:pt>
                <c:pt idx="3">
                  <c:v>1.0</c:v>
                </c:pt>
                <c:pt idx="4">
                  <c:v>1.0</c:v>
                </c:pt>
              </c:numCache>
            </c:numRef>
          </c:val>
        </c:ser>
        <c:ser>
          <c:idx val="2"/>
          <c:order val="2"/>
          <c:tx>
            <c:strRef>
              <c:f>'Facilidade de Uso'!$C$5</c:f>
              <c:strCache>
                <c:ptCount val="1"/>
                <c:pt idx="0">
                  <c:v>Entrevistado 3</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Uso'!$D$5:$H$5</c:f>
              <c:numCache>
                <c:formatCode>General</c:formatCode>
                <c:ptCount val="5"/>
                <c:pt idx="0">
                  <c:v>2.0</c:v>
                </c:pt>
                <c:pt idx="1">
                  <c:v>2.0</c:v>
                </c:pt>
                <c:pt idx="2">
                  <c:v>4.0</c:v>
                </c:pt>
                <c:pt idx="3">
                  <c:v>2.0</c:v>
                </c:pt>
                <c:pt idx="4">
                  <c:v>1.0</c:v>
                </c:pt>
              </c:numCache>
            </c:numRef>
          </c:val>
        </c:ser>
        <c:ser>
          <c:idx val="3"/>
          <c:order val="3"/>
          <c:tx>
            <c:strRef>
              <c:f>'Facilidade de Uso'!$C$6</c:f>
              <c:strCache>
                <c:ptCount val="1"/>
                <c:pt idx="0">
                  <c:v>Entrevistado 4</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Uso'!$D$6:$H$6</c:f>
              <c:numCache>
                <c:formatCode>General</c:formatCode>
                <c:ptCount val="5"/>
                <c:pt idx="0">
                  <c:v>1.0</c:v>
                </c:pt>
                <c:pt idx="1">
                  <c:v>3.0</c:v>
                </c:pt>
                <c:pt idx="2">
                  <c:v>2.0</c:v>
                </c:pt>
                <c:pt idx="3">
                  <c:v>1.0</c:v>
                </c:pt>
                <c:pt idx="4">
                  <c:v>1.0</c:v>
                </c:pt>
              </c:numCache>
            </c:numRef>
          </c:val>
        </c:ser>
        <c:ser>
          <c:idx val="4"/>
          <c:order val="4"/>
          <c:tx>
            <c:strRef>
              <c:f>'Facilidade de Uso'!$C$7</c:f>
              <c:strCache>
                <c:ptCount val="1"/>
                <c:pt idx="0">
                  <c:v>Entrevistado 5</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Uso'!$D$7:$H$7</c:f>
              <c:numCache>
                <c:formatCode>General</c:formatCode>
                <c:ptCount val="5"/>
                <c:pt idx="0">
                  <c:v>2.0</c:v>
                </c:pt>
                <c:pt idx="1">
                  <c:v>1.0</c:v>
                </c:pt>
                <c:pt idx="2">
                  <c:v>2.0</c:v>
                </c:pt>
                <c:pt idx="3">
                  <c:v>1.0</c:v>
                </c:pt>
                <c:pt idx="4">
                  <c:v>1.0</c:v>
                </c:pt>
              </c:numCache>
            </c:numRef>
          </c:val>
        </c:ser>
        <c:ser>
          <c:idx val="5"/>
          <c:order val="5"/>
          <c:tx>
            <c:strRef>
              <c:f>'Facilidade de Uso'!$C$8</c:f>
              <c:strCache>
                <c:ptCount val="1"/>
                <c:pt idx="0">
                  <c:v>Entrevistado 6</c:v>
                </c:pt>
              </c:strCache>
            </c:strRef>
          </c:tx>
          <c:invertIfNegative val="0"/>
          <c:dLbls>
            <c:showLegendKey val="0"/>
            <c:showVal val="1"/>
            <c:showCatName val="0"/>
            <c:showSerName val="0"/>
            <c:showPercent val="0"/>
            <c:showBubbleSize val="0"/>
            <c:showLeaderLines val="0"/>
          </c:dLbls>
          <c:cat>
            <c:strRef>
              <c:f>'Facilidade de Uso'!$D$2:$H$2</c:f>
              <c:strCache>
                <c:ptCount val="5"/>
                <c:pt idx="0">
                  <c:v>Questão 1</c:v>
                </c:pt>
                <c:pt idx="1">
                  <c:v>Questão 2</c:v>
                </c:pt>
                <c:pt idx="2">
                  <c:v>Questão 3</c:v>
                </c:pt>
                <c:pt idx="3">
                  <c:v>Questão 4</c:v>
                </c:pt>
                <c:pt idx="4">
                  <c:v>Questão 5</c:v>
                </c:pt>
              </c:strCache>
            </c:strRef>
          </c:cat>
          <c:val>
            <c:numRef>
              <c:f>'Facilidade de Uso'!$D$8:$H$8</c:f>
              <c:numCache>
                <c:formatCode>General</c:formatCode>
                <c:ptCount val="5"/>
                <c:pt idx="0">
                  <c:v>2.0</c:v>
                </c:pt>
                <c:pt idx="1">
                  <c:v>1.0</c:v>
                </c:pt>
                <c:pt idx="2">
                  <c:v>1.0</c:v>
                </c:pt>
                <c:pt idx="3">
                  <c:v>2.0</c:v>
                </c:pt>
                <c:pt idx="4">
                  <c:v>1.0</c:v>
                </c:pt>
              </c:numCache>
            </c:numRef>
          </c:val>
        </c:ser>
        <c:dLbls>
          <c:showLegendKey val="0"/>
          <c:showVal val="0"/>
          <c:showCatName val="0"/>
          <c:showSerName val="0"/>
          <c:showPercent val="0"/>
          <c:showBubbleSize val="0"/>
        </c:dLbls>
        <c:gapWidth val="150"/>
        <c:axId val="2071759672"/>
        <c:axId val="2071762712"/>
      </c:barChart>
      <c:catAx>
        <c:axId val="2071759672"/>
        <c:scaling>
          <c:orientation val="minMax"/>
        </c:scaling>
        <c:delete val="0"/>
        <c:axPos val="b"/>
        <c:numFmt formatCode="General" sourceLinked="1"/>
        <c:majorTickMark val="none"/>
        <c:minorTickMark val="none"/>
        <c:tickLblPos val="nextTo"/>
        <c:txPr>
          <a:bodyPr/>
          <a:lstStyle/>
          <a:p>
            <a:pPr>
              <a:defRPr sz="1200">
                <a:latin typeface="Arial Black"/>
              </a:defRPr>
            </a:pPr>
            <a:endParaRPr lang="en-US"/>
          </a:p>
        </c:txPr>
        <c:crossAx val="2071762712"/>
        <c:crosses val="autoZero"/>
        <c:auto val="1"/>
        <c:lblAlgn val="ctr"/>
        <c:lblOffset val="100"/>
        <c:noMultiLvlLbl val="0"/>
      </c:catAx>
      <c:valAx>
        <c:axId val="2071762712"/>
        <c:scaling>
          <c:orientation val="minMax"/>
        </c:scaling>
        <c:delete val="0"/>
        <c:axPos val="l"/>
        <c:majorGridlines/>
        <c:numFmt formatCode="General" sourceLinked="1"/>
        <c:majorTickMark val="none"/>
        <c:minorTickMark val="none"/>
        <c:tickLblPos val="nextTo"/>
        <c:crossAx val="2071759672"/>
        <c:crosses val="autoZero"/>
        <c:crossBetween val="between"/>
        <c:majorUnit val="1.0"/>
        <c:minorUnit val="1.0"/>
      </c:valAx>
    </c:plotArea>
    <c:legend>
      <c:legendPos val="r"/>
      <c:overlay val="0"/>
      <c:txPr>
        <a:bodyPr/>
        <a:lstStyle/>
        <a:p>
          <a:pPr>
            <a:defRPr sz="1400">
              <a:latin typeface="Arial Black"/>
            </a:defRPr>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'Utilidade Percebida'!$C$3</c:f>
              <c:strCache>
                <c:ptCount val="1"/>
                <c:pt idx="0">
                  <c:v>Entrevistado 1</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Percebida'!$D$3:$H$3</c:f>
              <c:numCache>
                <c:formatCode>General</c:formatCode>
                <c:ptCount val="5"/>
                <c:pt idx="0">
                  <c:v>2.0</c:v>
                </c:pt>
                <c:pt idx="1">
                  <c:v>4.0</c:v>
                </c:pt>
                <c:pt idx="2">
                  <c:v>4.0</c:v>
                </c:pt>
                <c:pt idx="3">
                  <c:v>1.0</c:v>
                </c:pt>
                <c:pt idx="4">
                  <c:v>2.0</c:v>
                </c:pt>
              </c:numCache>
            </c:numRef>
          </c:val>
        </c:ser>
        <c:ser>
          <c:idx val="1"/>
          <c:order val="1"/>
          <c:tx>
            <c:strRef>
              <c:f>'Utilidade Percebida'!$C$4</c:f>
              <c:strCache>
                <c:ptCount val="1"/>
                <c:pt idx="0">
                  <c:v>Entrevistado 2</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Percebida'!$D$4:$H$4</c:f>
              <c:numCache>
                <c:formatCode>General</c:formatCode>
                <c:ptCount val="5"/>
                <c:pt idx="0">
                  <c:v>1.0</c:v>
                </c:pt>
                <c:pt idx="1">
                  <c:v>2.0</c:v>
                </c:pt>
                <c:pt idx="2">
                  <c:v>2.0</c:v>
                </c:pt>
                <c:pt idx="3">
                  <c:v>1.0</c:v>
                </c:pt>
                <c:pt idx="4">
                  <c:v>1.0</c:v>
                </c:pt>
              </c:numCache>
            </c:numRef>
          </c:val>
        </c:ser>
        <c:ser>
          <c:idx val="2"/>
          <c:order val="2"/>
          <c:tx>
            <c:strRef>
              <c:f>'Utilidade Percebida'!$C$5</c:f>
              <c:strCache>
                <c:ptCount val="1"/>
                <c:pt idx="0">
                  <c:v>Entrevistado 3</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Percebida'!$D$5:$H$5</c:f>
              <c:numCache>
                <c:formatCode>General</c:formatCode>
                <c:ptCount val="5"/>
                <c:pt idx="0">
                  <c:v>1.0</c:v>
                </c:pt>
                <c:pt idx="1">
                  <c:v>2.0</c:v>
                </c:pt>
                <c:pt idx="2">
                  <c:v>1.0</c:v>
                </c:pt>
                <c:pt idx="3">
                  <c:v>1.0</c:v>
                </c:pt>
                <c:pt idx="4">
                  <c:v>1.0</c:v>
                </c:pt>
              </c:numCache>
            </c:numRef>
          </c:val>
        </c:ser>
        <c:ser>
          <c:idx val="3"/>
          <c:order val="3"/>
          <c:tx>
            <c:strRef>
              <c:f>'Utilidade Percebida'!$C$6</c:f>
              <c:strCache>
                <c:ptCount val="1"/>
                <c:pt idx="0">
                  <c:v>Entrevistado 4</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Percebida'!$D$6:$H$6</c:f>
              <c:numCache>
                <c:formatCode>General</c:formatCode>
                <c:ptCount val="5"/>
                <c:pt idx="0">
                  <c:v>1.0</c:v>
                </c:pt>
                <c:pt idx="1">
                  <c:v>2.0</c:v>
                </c:pt>
                <c:pt idx="2">
                  <c:v>1.0</c:v>
                </c:pt>
                <c:pt idx="3">
                  <c:v>1.0</c:v>
                </c:pt>
                <c:pt idx="4">
                  <c:v>1.0</c:v>
                </c:pt>
              </c:numCache>
            </c:numRef>
          </c:val>
        </c:ser>
        <c:ser>
          <c:idx val="4"/>
          <c:order val="4"/>
          <c:tx>
            <c:strRef>
              <c:f>'Utilidade Percebida'!$C$7</c:f>
              <c:strCache>
                <c:ptCount val="1"/>
                <c:pt idx="0">
                  <c:v>Entrevistado 5</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Percebida'!$D$7:$H$7</c:f>
              <c:numCache>
                <c:formatCode>General</c:formatCode>
                <c:ptCount val="5"/>
                <c:pt idx="0">
                  <c:v>1.0</c:v>
                </c:pt>
                <c:pt idx="1">
                  <c:v>3.0</c:v>
                </c:pt>
                <c:pt idx="2">
                  <c:v>1.0</c:v>
                </c:pt>
                <c:pt idx="3">
                  <c:v>1.0</c:v>
                </c:pt>
                <c:pt idx="4">
                  <c:v>1.0</c:v>
                </c:pt>
              </c:numCache>
            </c:numRef>
          </c:val>
        </c:ser>
        <c:ser>
          <c:idx val="5"/>
          <c:order val="5"/>
          <c:tx>
            <c:strRef>
              <c:f>'Utilidade Percebida'!$C$8</c:f>
              <c:strCache>
                <c:ptCount val="1"/>
                <c:pt idx="0">
                  <c:v>Entrevistado 6</c:v>
                </c:pt>
              </c:strCache>
            </c:strRef>
          </c:tx>
          <c:invertIfNegative val="0"/>
          <c:dLbls>
            <c:showLegendKey val="0"/>
            <c:showVal val="1"/>
            <c:showCatName val="0"/>
            <c:showSerName val="0"/>
            <c:showPercent val="0"/>
            <c:showBubbleSize val="0"/>
            <c:showLeaderLines val="0"/>
          </c:dLbls>
          <c:cat>
            <c:strRef>
              <c:f>'Utilidade Percebida'!$D$2:$H$2</c:f>
              <c:strCache>
                <c:ptCount val="5"/>
                <c:pt idx="0">
                  <c:v>Questão 6</c:v>
                </c:pt>
                <c:pt idx="1">
                  <c:v>Questão 7</c:v>
                </c:pt>
                <c:pt idx="2">
                  <c:v>Questão 8</c:v>
                </c:pt>
                <c:pt idx="3">
                  <c:v>Questão 9</c:v>
                </c:pt>
                <c:pt idx="4">
                  <c:v>Questão 10</c:v>
                </c:pt>
              </c:strCache>
            </c:strRef>
          </c:cat>
          <c:val>
            <c:numRef>
              <c:f>'Utilidade Percebida'!$D$8:$H$8</c:f>
              <c:numCache>
                <c:formatCode>General</c:formatCode>
                <c:ptCount val="5"/>
                <c:pt idx="0">
                  <c:v>1.0</c:v>
                </c:pt>
                <c:pt idx="1">
                  <c:v>1.0</c:v>
                </c:pt>
                <c:pt idx="2">
                  <c:v>1.0</c:v>
                </c:pt>
                <c:pt idx="3">
                  <c:v>1.0</c:v>
                </c:pt>
                <c:pt idx="4">
                  <c:v>2.0</c:v>
                </c:pt>
              </c:numCache>
            </c:numRef>
          </c:val>
        </c:ser>
        <c:dLbls>
          <c:showLegendKey val="0"/>
          <c:showVal val="0"/>
          <c:showCatName val="0"/>
          <c:showSerName val="0"/>
          <c:showPercent val="0"/>
          <c:showBubbleSize val="0"/>
        </c:dLbls>
        <c:gapWidth val="150"/>
        <c:axId val="2072422952"/>
        <c:axId val="2072426040"/>
      </c:barChart>
      <c:catAx>
        <c:axId val="2072422952"/>
        <c:scaling>
          <c:orientation val="minMax"/>
        </c:scaling>
        <c:delete val="0"/>
        <c:axPos val="b"/>
        <c:numFmt formatCode="General" sourceLinked="1"/>
        <c:majorTickMark val="none"/>
        <c:minorTickMark val="none"/>
        <c:tickLblPos val="nextTo"/>
        <c:txPr>
          <a:bodyPr/>
          <a:lstStyle/>
          <a:p>
            <a:pPr>
              <a:defRPr sz="1200">
                <a:latin typeface="Arial Black"/>
              </a:defRPr>
            </a:pPr>
            <a:endParaRPr lang="en-US"/>
          </a:p>
        </c:txPr>
        <c:crossAx val="2072426040"/>
        <c:crosses val="autoZero"/>
        <c:auto val="1"/>
        <c:lblAlgn val="ctr"/>
        <c:lblOffset val="100"/>
        <c:noMultiLvlLbl val="0"/>
      </c:catAx>
      <c:valAx>
        <c:axId val="2072426040"/>
        <c:scaling>
          <c:orientation val="minMax"/>
        </c:scaling>
        <c:delete val="0"/>
        <c:axPos val="l"/>
        <c:majorGridlines/>
        <c:numFmt formatCode="General" sourceLinked="1"/>
        <c:majorTickMark val="none"/>
        <c:minorTickMark val="none"/>
        <c:tickLblPos val="nextTo"/>
        <c:crossAx val="2072422952"/>
        <c:crosses val="autoZero"/>
        <c:crossBetween val="between"/>
        <c:majorUnit val="1.0"/>
        <c:minorUnit val="1.0"/>
      </c:valAx>
    </c:plotArea>
    <c:legend>
      <c:legendPos val="r"/>
      <c:layout/>
      <c:overlay val="0"/>
      <c:txPr>
        <a:bodyPr/>
        <a:lstStyle/>
        <a:p>
          <a:pPr>
            <a:defRPr sz="1400">
              <a:latin typeface="Arial Black"/>
            </a:defRPr>
          </a:pPr>
          <a:endParaRPr lang="en-US"/>
        </a:p>
      </c:tx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275891076115486"/>
          <c:y val="0.281108215960766"/>
          <c:w val="0.681551181102362"/>
          <c:h val="0.667339325104761"/>
        </c:manualLayout>
      </c:layout>
      <c:pieChart>
        <c:varyColors val="1"/>
        <c:ser>
          <c:idx val="0"/>
          <c:order val="0"/>
          <c:explosion val="25"/>
          <c:dLbls>
            <c:dLbl>
              <c:idx val="1"/>
              <c:layout>
                <c:manualLayout>
                  <c:x val="-0.0455823855351414"/>
                  <c:y val="0.0149273634540016"/>
                </c:manualLayout>
              </c:layout>
              <c:showLegendKey val="0"/>
              <c:showVal val="0"/>
              <c:showCatName val="1"/>
              <c:showSerName val="0"/>
              <c:showPercent val="1"/>
              <c:showBubbleSize val="0"/>
            </c:dLbl>
            <c:dLbl>
              <c:idx val="2"/>
              <c:layout>
                <c:manualLayout>
                  <c:x val="-0.0962962962962963"/>
                  <c:y val="-0.00181323662737987"/>
                </c:manualLayout>
              </c:layout>
              <c:showLegendKey val="0"/>
              <c:showVal val="0"/>
              <c:showCatName val="1"/>
              <c:showSerName val="0"/>
              <c:showPercent val="1"/>
              <c:showBubbleSize val="0"/>
            </c:dLbl>
            <c:dLbl>
              <c:idx val="3"/>
              <c:layout>
                <c:manualLayout>
                  <c:x val="-0.00672455526392534"/>
                  <c:y val="-0.0857529572176098"/>
                </c:manualLayout>
              </c:layout>
              <c:showLegendKey val="0"/>
              <c:showVal val="0"/>
              <c:showCatName val="1"/>
              <c:showSerName val="0"/>
              <c:showPercent val="1"/>
              <c:showBubbleSize val="0"/>
            </c:dLbl>
            <c:txPr>
              <a:bodyPr/>
              <a:lstStyle/>
              <a:p>
                <a:pPr>
                  <a:defRPr sz="1400">
                    <a:latin typeface="Arial Black"/>
                  </a:defRPr>
                </a:pPr>
                <a:endParaRPr lang="en-US"/>
              </a:p>
            </c:txPr>
            <c:showLegendKey val="0"/>
            <c:showVal val="0"/>
            <c:showCatName val="1"/>
            <c:showSerName val="0"/>
            <c:showPercent val="1"/>
            <c:showBubbleSize val="0"/>
            <c:showLeaderLines val="1"/>
          </c:dLbls>
          <c:cat>
            <c:strRef>
              <c:f>('Utilidade Percebida'!$W$9,'Utilidade Percebida'!$W$18,'Utilidade Percebida'!$W$27,'Utilidade Percebida'!$W$36)</c:f>
              <c:strCache>
                <c:ptCount val="4"/>
                <c:pt idx="0">
                  <c:v>Concordo Totalmente</c:v>
                </c:pt>
                <c:pt idx="1">
                  <c:v>Concordo Parcialmente</c:v>
                </c:pt>
                <c:pt idx="2">
                  <c:v>Discordo Totalmente</c:v>
                </c:pt>
                <c:pt idx="3">
                  <c:v>Discordo Parcialmente</c:v>
                </c:pt>
              </c:strCache>
            </c:strRef>
          </c:cat>
          <c:val>
            <c:numRef>
              <c:f>('Utilidade Percebida'!$X$9,'Utilidade Percebida'!$X$18,'Utilidade Percebida'!$X$27,'Utilidade Percebida'!$X$36)</c:f>
              <c:numCache>
                <c:formatCode>General</c:formatCode>
                <c:ptCount val="4"/>
                <c:pt idx="0">
                  <c:v>68.9655172413793</c:v>
                </c:pt>
                <c:pt idx="1">
                  <c:v>24.13793103448276</c:v>
                </c:pt>
                <c:pt idx="2">
                  <c:v>0.0</c:v>
                </c:pt>
                <c:pt idx="3">
                  <c:v>6.896551724137931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165100</xdr:colOff>
      <xdr:row>1</xdr:row>
      <xdr:rowOff>69850</xdr:rowOff>
    </xdr:from>
    <xdr:to>
      <xdr:col>30</xdr:col>
      <xdr:colOff>393700</xdr:colOff>
      <xdr:row>32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41</xdr:row>
      <xdr:rowOff>0</xdr:rowOff>
    </xdr:from>
    <xdr:to>
      <xdr:col>25</xdr:col>
      <xdr:colOff>609600</xdr:colOff>
      <xdr:row>67</xdr:row>
      <xdr:rowOff>126994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381000</xdr:colOff>
      <xdr:row>42</xdr:row>
      <xdr:rowOff>12706</xdr:rowOff>
    </xdr:from>
    <xdr:to>
      <xdr:col>25</xdr:col>
      <xdr:colOff>990600</xdr:colOff>
      <xdr:row>68</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76200</xdr:colOff>
      <xdr:row>1</xdr:row>
      <xdr:rowOff>908050</xdr:rowOff>
    </xdr:from>
    <xdr:to>
      <xdr:col>31</xdr:col>
      <xdr:colOff>304800</xdr:colOff>
      <xdr:row>37</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N1" workbookViewId="0">
      <pane ySplit="1" topLeftCell="A2" activePane="bottomLeft" state="frozen"/>
      <selection pane="bottomLeft" activeCell="W19" sqref="W19"/>
    </sheetView>
  </sheetViews>
  <sheetFormatPr baseColWidth="10" defaultColWidth="14.5" defaultRowHeight="15.75" customHeight="1" x14ac:dyDescent="0"/>
  <cols>
    <col min="1" max="2" width="21.5" customWidth="1"/>
    <col min="3" max="3" width="12.6640625" bestFit="1" customWidth="1"/>
    <col min="4" max="4" width="3.6640625" customWidth="1"/>
    <col min="5" max="5" width="3.83203125" customWidth="1"/>
    <col min="6" max="7" width="3.6640625" customWidth="1"/>
    <col min="8" max="8" width="3.33203125" customWidth="1"/>
    <col min="9" max="13" width="2.1640625" bestFit="1" customWidth="1"/>
    <col min="14" max="14" width="6" customWidth="1"/>
    <col min="15" max="15" width="21" customWidth="1"/>
    <col min="21" max="21" width="2.83203125" customWidth="1"/>
    <col min="22" max="22" width="6.1640625" customWidth="1"/>
    <col min="23" max="23" width="27.6640625" customWidth="1"/>
  </cols>
  <sheetData>
    <row r="1" spans="1:29" s="13" customFormat="1" ht="15.75" customHeight="1">
      <c r="A1" s="11"/>
      <c r="B1" s="11"/>
      <c r="C1" s="11"/>
      <c r="D1" s="12"/>
      <c r="E1" s="12"/>
      <c r="F1" s="12"/>
      <c r="G1" s="12"/>
      <c r="H1" s="12"/>
      <c r="I1" s="12"/>
      <c r="J1" s="12"/>
      <c r="K1" s="12"/>
      <c r="L1" s="12"/>
      <c r="M1" s="12"/>
    </row>
    <row r="2" spans="1:29" s="9" customFormat="1" ht="60">
      <c r="A2" s="9" t="s">
        <v>0</v>
      </c>
      <c r="D2" s="18" t="s">
        <v>38</v>
      </c>
      <c r="E2" s="18" t="s">
        <v>39</v>
      </c>
      <c r="F2" s="18" t="s">
        <v>40</v>
      </c>
      <c r="G2" s="18" t="s">
        <v>41</v>
      </c>
      <c r="H2" s="18" t="s">
        <v>42</v>
      </c>
      <c r="I2" s="18"/>
      <c r="J2" s="18"/>
      <c r="K2" s="18"/>
      <c r="L2" s="18"/>
      <c r="M2" s="18"/>
      <c r="P2" s="14"/>
      <c r="Q2" s="14"/>
    </row>
    <row r="3" spans="1:29" ht="15.75" customHeight="1">
      <c r="A3" s="1">
        <v>42053.511470405087</v>
      </c>
      <c r="B3" s="10" t="s">
        <v>20</v>
      </c>
      <c r="C3" s="17" t="s">
        <v>43</v>
      </c>
      <c r="D3" s="15">
        <v>1</v>
      </c>
      <c r="E3" s="15">
        <v>1</v>
      </c>
      <c r="F3" s="15">
        <v>1</v>
      </c>
      <c r="G3" s="15">
        <v>1</v>
      </c>
      <c r="H3" s="15">
        <v>1</v>
      </c>
      <c r="I3" s="12"/>
      <c r="J3" s="12"/>
      <c r="K3" s="12"/>
      <c r="L3" s="12"/>
      <c r="M3" s="12"/>
      <c r="O3" s="17" t="s">
        <v>15</v>
      </c>
      <c r="P3">
        <f t="shared" ref="P3:T8" si="0">IF(D3:D3=1,1,0)</f>
        <v>1</v>
      </c>
      <c r="Q3">
        <f t="shared" si="0"/>
        <v>1</v>
      </c>
      <c r="R3">
        <f t="shared" si="0"/>
        <v>1</v>
      </c>
      <c r="S3">
        <f t="shared" si="0"/>
        <v>1</v>
      </c>
      <c r="T3">
        <f t="shared" si="0"/>
        <v>1</v>
      </c>
    </row>
    <row r="4" spans="1:29" ht="15.75" customHeight="1">
      <c r="A4" s="1">
        <v>42058.850273506949</v>
      </c>
      <c r="B4" s="10" t="s">
        <v>21</v>
      </c>
      <c r="C4" s="17" t="s">
        <v>44</v>
      </c>
      <c r="D4" s="15">
        <v>1</v>
      </c>
      <c r="E4" s="15">
        <v>2</v>
      </c>
      <c r="F4" s="15">
        <v>2</v>
      </c>
      <c r="G4" s="15">
        <v>1</v>
      </c>
      <c r="H4" s="15">
        <v>1</v>
      </c>
      <c r="I4" s="12"/>
      <c r="J4" s="12"/>
      <c r="K4" s="12"/>
      <c r="L4" s="12"/>
      <c r="M4" s="12"/>
      <c r="N4" s="2"/>
      <c r="O4" s="17" t="s">
        <v>16</v>
      </c>
      <c r="P4">
        <f t="shared" si="0"/>
        <v>1</v>
      </c>
      <c r="Q4">
        <f t="shared" si="0"/>
        <v>0</v>
      </c>
      <c r="R4">
        <f t="shared" si="0"/>
        <v>0</v>
      </c>
      <c r="S4">
        <f t="shared" si="0"/>
        <v>1</v>
      </c>
      <c r="T4">
        <f t="shared" si="0"/>
        <v>1</v>
      </c>
    </row>
    <row r="5" spans="1:29" ht="15.75" customHeight="1">
      <c r="A5" s="1">
        <v>42058.861066446763</v>
      </c>
      <c r="B5" s="10" t="s">
        <v>22</v>
      </c>
      <c r="C5" s="17" t="s">
        <v>45</v>
      </c>
      <c r="D5" s="15">
        <v>2</v>
      </c>
      <c r="E5" s="15">
        <v>2</v>
      </c>
      <c r="F5" s="15">
        <v>4</v>
      </c>
      <c r="G5" s="15">
        <v>2</v>
      </c>
      <c r="H5" s="15">
        <v>1</v>
      </c>
      <c r="I5" s="12"/>
      <c r="J5" s="12"/>
      <c r="K5" s="12"/>
      <c r="L5" s="12"/>
      <c r="M5" s="12"/>
      <c r="O5" s="17" t="s">
        <v>17</v>
      </c>
      <c r="P5">
        <f t="shared" si="0"/>
        <v>0</v>
      </c>
      <c r="Q5">
        <f t="shared" si="0"/>
        <v>0</v>
      </c>
      <c r="R5">
        <f t="shared" si="0"/>
        <v>0</v>
      </c>
      <c r="S5">
        <f t="shared" si="0"/>
        <v>0</v>
      </c>
      <c r="T5">
        <f t="shared" si="0"/>
        <v>1</v>
      </c>
    </row>
    <row r="6" spans="1:29" ht="15.75" customHeight="1">
      <c r="A6" s="1">
        <v>42059.63212962963</v>
      </c>
      <c r="B6" s="10" t="s">
        <v>23</v>
      </c>
      <c r="C6" s="17" t="s">
        <v>46</v>
      </c>
      <c r="D6" s="15">
        <v>1</v>
      </c>
      <c r="E6" s="15">
        <v>3</v>
      </c>
      <c r="F6" s="15">
        <v>2</v>
      </c>
      <c r="G6" s="15">
        <v>1</v>
      </c>
      <c r="H6" s="15">
        <v>1</v>
      </c>
      <c r="I6" s="12"/>
      <c r="J6" s="12"/>
      <c r="K6" s="12"/>
      <c r="L6" s="12"/>
      <c r="M6" s="12"/>
      <c r="N6" s="2"/>
      <c r="O6" s="17" t="s">
        <v>18</v>
      </c>
      <c r="P6">
        <f t="shared" si="0"/>
        <v>1</v>
      </c>
      <c r="Q6">
        <f t="shared" si="0"/>
        <v>0</v>
      </c>
      <c r="R6">
        <f t="shared" si="0"/>
        <v>0</v>
      </c>
      <c r="S6">
        <f t="shared" si="0"/>
        <v>1</v>
      </c>
      <c r="T6">
        <f t="shared" si="0"/>
        <v>1</v>
      </c>
      <c r="Y6" s="2"/>
      <c r="Z6" s="2"/>
      <c r="AA6" s="2"/>
      <c r="AB6" s="2"/>
      <c r="AC6" s="8"/>
    </row>
    <row r="7" spans="1:29" ht="15.75" customHeight="1">
      <c r="A7" s="1">
        <v>42059.723761574074</v>
      </c>
      <c r="B7" s="10" t="s">
        <v>24</v>
      </c>
      <c r="C7" s="17" t="s">
        <v>47</v>
      </c>
      <c r="D7" s="15">
        <v>2</v>
      </c>
      <c r="E7" s="15">
        <v>1</v>
      </c>
      <c r="F7" s="15">
        <v>2</v>
      </c>
      <c r="G7" s="15">
        <v>1</v>
      </c>
      <c r="H7" s="15">
        <v>1</v>
      </c>
      <c r="I7" s="12"/>
      <c r="J7" s="12"/>
      <c r="K7" s="12"/>
      <c r="L7" s="12"/>
      <c r="M7" s="12"/>
      <c r="N7" s="2"/>
      <c r="O7" s="17" t="s">
        <v>19</v>
      </c>
      <c r="P7">
        <f t="shared" si="0"/>
        <v>0</v>
      </c>
      <c r="Q7">
        <f t="shared" si="0"/>
        <v>1</v>
      </c>
      <c r="R7">
        <f t="shared" si="0"/>
        <v>0</v>
      </c>
      <c r="S7">
        <f t="shared" si="0"/>
        <v>1</v>
      </c>
      <c r="T7">
        <f t="shared" si="0"/>
        <v>1</v>
      </c>
      <c r="Y7" s="2"/>
      <c r="Z7" s="2"/>
      <c r="AA7" s="2"/>
      <c r="AB7" s="2"/>
      <c r="AC7" s="8"/>
    </row>
    <row r="8" spans="1:29" ht="15.75" customHeight="1">
      <c r="A8" s="10">
        <v>42060.683217592596</v>
      </c>
      <c r="B8" s="10" t="s">
        <v>26</v>
      </c>
      <c r="C8" s="17" t="s">
        <v>48</v>
      </c>
      <c r="D8" s="15">
        <v>2</v>
      </c>
      <c r="E8" s="15">
        <v>1</v>
      </c>
      <c r="F8" s="15">
        <v>1</v>
      </c>
      <c r="G8" s="15">
        <v>2</v>
      </c>
      <c r="H8" s="15">
        <v>1</v>
      </c>
      <c r="I8" s="12"/>
      <c r="J8" s="12"/>
      <c r="K8" s="12"/>
      <c r="L8" s="12"/>
      <c r="M8" s="12"/>
      <c r="N8" s="2"/>
      <c r="O8" s="17" t="s">
        <v>27</v>
      </c>
      <c r="P8">
        <f t="shared" si="0"/>
        <v>0</v>
      </c>
      <c r="Q8">
        <f t="shared" si="0"/>
        <v>1</v>
      </c>
      <c r="R8">
        <f t="shared" si="0"/>
        <v>1</v>
      </c>
      <c r="S8">
        <f t="shared" si="0"/>
        <v>0</v>
      </c>
      <c r="T8">
        <f t="shared" si="0"/>
        <v>1</v>
      </c>
      <c r="Y8" s="8"/>
      <c r="Z8" s="8"/>
      <c r="AA8" s="8"/>
      <c r="AB8" s="8"/>
      <c r="AC8" s="8"/>
    </row>
    <row r="9" spans="1:29" ht="15.75" customHeight="1">
      <c r="A9" s="7"/>
      <c r="B9" s="7"/>
      <c r="C9" s="7"/>
      <c r="D9" s="8"/>
      <c r="E9" s="8"/>
      <c r="F9" s="8"/>
      <c r="G9" s="8"/>
      <c r="H9" s="8"/>
      <c r="I9" s="8"/>
      <c r="J9" s="8"/>
      <c r="K9" s="8"/>
      <c r="L9" s="8"/>
      <c r="M9" s="8"/>
      <c r="N9" s="8"/>
      <c r="O9" s="19"/>
      <c r="P9" s="20">
        <f>SUM(P3:P8)</f>
        <v>3</v>
      </c>
      <c r="Q9" s="20">
        <f t="shared" ref="Q9:T9" si="1">SUM(Q3:Q8)</f>
        <v>3</v>
      </c>
      <c r="R9" s="20">
        <f t="shared" si="1"/>
        <v>2</v>
      </c>
      <c r="S9" s="20">
        <f t="shared" si="1"/>
        <v>4</v>
      </c>
      <c r="T9" s="21">
        <f t="shared" si="1"/>
        <v>6</v>
      </c>
      <c r="V9" s="25">
        <f>SUM(P9:T9)</f>
        <v>18</v>
      </c>
      <c r="W9" s="28" t="s">
        <v>49</v>
      </c>
      <c r="X9" s="26">
        <f>(V9/$V$39)*100</f>
        <v>62.068965517241381</v>
      </c>
      <c r="Y9" s="8"/>
      <c r="Z9" s="8"/>
      <c r="AA9" s="8"/>
      <c r="AB9" s="8"/>
      <c r="AC9" s="8"/>
    </row>
    <row r="10" spans="1:29" ht="15.75" customHeight="1">
      <c r="O10" s="22" t="s">
        <v>33</v>
      </c>
      <c r="P10" s="23">
        <f>(P9/6)*100</f>
        <v>50</v>
      </c>
      <c r="Q10" s="23">
        <f>(Q9/6)*100</f>
        <v>50</v>
      </c>
      <c r="R10" s="23">
        <f>(R9/6)*100</f>
        <v>33.333333333333329</v>
      </c>
      <c r="S10" s="23">
        <f>(S9/6)*100</f>
        <v>66.666666666666657</v>
      </c>
      <c r="T10" s="24">
        <f>(T9/6)*100</f>
        <v>100</v>
      </c>
    </row>
    <row r="11" spans="1:29" ht="15.75" customHeight="1">
      <c r="A11" s="1">
        <v>42053.511470405087</v>
      </c>
      <c r="B11" s="10" t="s">
        <v>20</v>
      </c>
      <c r="C11" s="17" t="s">
        <v>15</v>
      </c>
      <c r="D11" s="15">
        <v>1</v>
      </c>
      <c r="E11" s="15">
        <v>1</v>
      </c>
      <c r="F11" s="15">
        <v>1</v>
      </c>
      <c r="G11" s="15">
        <v>1</v>
      </c>
      <c r="H11" s="15">
        <v>1</v>
      </c>
      <c r="I11" s="16">
        <v>2</v>
      </c>
      <c r="J11" s="16">
        <v>4</v>
      </c>
      <c r="K11" s="16">
        <v>4</v>
      </c>
      <c r="L11" s="16">
        <v>1</v>
      </c>
      <c r="M11" s="16">
        <v>2</v>
      </c>
    </row>
    <row r="12" spans="1:29" ht="15.75" customHeight="1">
      <c r="A12" s="1">
        <v>42058.850273506949</v>
      </c>
      <c r="B12" s="10" t="s">
        <v>21</v>
      </c>
      <c r="C12" s="17" t="s">
        <v>16</v>
      </c>
      <c r="D12" s="15">
        <v>1</v>
      </c>
      <c r="E12" s="15">
        <v>2</v>
      </c>
      <c r="F12" s="15">
        <v>2</v>
      </c>
      <c r="G12" s="15">
        <v>1</v>
      </c>
      <c r="H12" s="15">
        <v>1</v>
      </c>
      <c r="I12" s="16">
        <v>1</v>
      </c>
      <c r="J12" s="16">
        <v>2</v>
      </c>
      <c r="K12" s="16">
        <v>2</v>
      </c>
      <c r="L12" s="16">
        <v>1</v>
      </c>
      <c r="M12" s="16">
        <v>1</v>
      </c>
      <c r="O12" s="17" t="s">
        <v>15</v>
      </c>
      <c r="P12">
        <f t="shared" ref="P12:T17" si="2">IF(D3=2,1,0)</f>
        <v>0</v>
      </c>
      <c r="Q12">
        <f t="shared" si="2"/>
        <v>0</v>
      </c>
      <c r="R12">
        <f t="shared" si="2"/>
        <v>0</v>
      </c>
      <c r="S12">
        <f t="shared" si="2"/>
        <v>0</v>
      </c>
      <c r="T12">
        <f t="shared" si="2"/>
        <v>0</v>
      </c>
    </row>
    <row r="13" spans="1:29" ht="15.75" customHeight="1">
      <c r="A13" s="1">
        <v>42058.861066446763</v>
      </c>
      <c r="B13" s="10" t="s">
        <v>22</v>
      </c>
      <c r="C13" s="17" t="s">
        <v>17</v>
      </c>
      <c r="D13" s="15">
        <v>2</v>
      </c>
      <c r="E13" s="15">
        <v>2</v>
      </c>
      <c r="F13" s="15">
        <v>4</v>
      </c>
      <c r="G13" s="15">
        <v>2</v>
      </c>
      <c r="H13" s="15">
        <v>1</v>
      </c>
      <c r="I13" s="16">
        <v>1</v>
      </c>
      <c r="J13" s="16">
        <v>2</v>
      </c>
      <c r="K13" s="16">
        <v>1</v>
      </c>
      <c r="L13" s="16">
        <v>1</v>
      </c>
      <c r="M13" s="16">
        <v>1</v>
      </c>
      <c r="O13" s="17" t="s">
        <v>16</v>
      </c>
      <c r="P13">
        <f t="shared" si="2"/>
        <v>0</v>
      </c>
      <c r="Q13">
        <f t="shared" si="2"/>
        <v>1</v>
      </c>
      <c r="R13">
        <f t="shared" si="2"/>
        <v>1</v>
      </c>
      <c r="S13">
        <f t="shared" si="2"/>
        <v>0</v>
      </c>
      <c r="T13">
        <f t="shared" si="2"/>
        <v>0</v>
      </c>
    </row>
    <row r="14" spans="1:29" ht="15.75" customHeight="1">
      <c r="A14" s="1">
        <v>42059.63212962963</v>
      </c>
      <c r="B14" s="10" t="s">
        <v>23</v>
      </c>
      <c r="C14" s="17" t="s">
        <v>18</v>
      </c>
      <c r="D14" s="15">
        <v>1</v>
      </c>
      <c r="E14" s="15">
        <v>3</v>
      </c>
      <c r="F14" s="15">
        <v>2</v>
      </c>
      <c r="G14" s="15">
        <v>1</v>
      </c>
      <c r="H14" s="15">
        <v>1</v>
      </c>
      <c r="I14" s="16">
        <v>1</v>
      </c>
      <c r="J14" s="16">
        <v>2</v>
      </c>
      <c r="K14" s="16">
        <v>1</v>
      </c>
      <c r="L14" s="16">
        <v>1</v>
      </c>
      <c r="M14" s="16">
        <v>1</v>
      </c>
      <c r="O14" s="17" t="s">
        <v>17</v>
      </c>
      <c r="P14">
        <f t="shared" si="2"/>
        <v>1</v>
      </c>
      <c r="Q14">
        <f t="shared" si="2"/>
        <v>1</v>
      </c>
      <c r="R14">
        <f t="shared" si="2"/>
        <v>0</v>
      </c>
      <c r="S14">
        <f t="shared" si="2"/>
        <v>1</v>
      </c>
      <c r="T14">
        <f t="shared" si="2"/>
        <v>0</v>
      </c>
    </row>
    <row r="15" spans="1:29" ht="15.75" customHeight="1">
      <c r="A15" s="1">
        <v>42059.723761574074</v>
      </c>
      <c r="B15" s="10" t="s">
        <v>24</v>
      </c>
      <c r="C15" s="17" t="s">
        <v>19</v>
      </c>
      <c r="D15" s="15">
        <v>2</v>
      </c>
      <c r="E15" s="15">
        <v>1</v>
      </c>
      <c r="F15" s="15">
        <v>2</v>
      </c>
      <c r="G15" s="15">
        <v>1</v>
      </c>
      <c r="H15" s="15">
        <v>1</v>
      </c>
      <c r="I15" s="16">
        <v>1</v>
      </c>
      <c r="J15" s="16">
        <v>3</v>
      </c>
      <c r="K15" s="16">
        <v>1</v>
      </c>
      <c r="L15" s="16">
        <v>1</v>
      </c>
      <c r="M15" s="16">
        <v>1</v>
      </c>
      <c r="O15" s="17" t="s">
        <v>18</v>
      </c>
      <c r="P15">
        <f t="shared" si="2"/>
        <v>0</v>
      </c>
      <c r="Q15">
        <f t="shared" si="2"/>
        <v>0</v>
      </c>
      <c r="R15">
        <f t="shared" si="2"/>
        <v>1</v>
      </c>
      <c r="S15">
        <f t="shared" si="2"/>
        <v>0</v>
      </c>
      <c r="T15">
        <f t="shared" si="2"/>
        <v>0</v>
      </c>
    </row>
    <row r="16" spans="1:29" ht="15.75" customHeight="1">
      <c r="A16" s="10">
        <v>42060.683217592596</v>
      </c>
      <c r="B16" s="10" t="s">
        <v>26</v>
      </c>
      <c r="C16" s="17" t="s">
        <v>27</v>
      </c>
      <c r="D16" s="15">
        <v>2</v>
      </c>
      <c r="E16" s="15">
        <v>1</v>
      </c>
      <c r="F16" s="15">
        <v>1</v>
      </c>
      <c r="G16" s="15">
        <v>2</v>
      </c>
      <c r="H16" s="15">
        <v>1</v>
      </c>
      <c r="I16" s="16">
        <v>1</v>
      </c>
      <c r="J16" s="16">
        <v>1</v>
      </c>
      <c r="K16" s="16">
        <v>1</v>
      </c>
      <c r="L16" s="16">
        <v>1</v>
      </c>
      <c r="M16" s="16">
        <v>2</v>
      </c>
      <c r="O16" s="17" t="s">
        <v>19</v>
      </c>
      <c r="P16">
        <f t="shared" si="2"/>
        <v>1</v>
      </c>
      <c r="Q16">
        <f t="shared" si="2"/>
        <v>0</v>
      </c>
      <c r="R16">
        <f t="shared" si="2"/>
        <v>1</v>
      </c>
      <c r="S16">
        <f t="shared" si="2"/>
        <v>0</v>
      </c>
      <c r="T16">
        <f t="shared" si="2"/>
        <v>0</v>
      </c>
    </row>
    <row r="17" spans="14:24" ht="15.75" customHeight="1">
      <c r="N17">
        <v>1</v>
      </c>
      <c r="O17" s="17" t="s">
        <v>27</v>
      </c>
      <c r="P17">
        <f t="shared" si="2"/>
        <v>1</v>
      </c>
      <c r="Q17">
        <f t="shared" si="2"/>
        <v>0</v>
      </c>
      <c r="R17">
        <f t="shared" si="2"/>
        <v>0</v>
      </c>
      <c r="S17">
        <f t="shared" si="2"/>
        <v>1</v>
      </c>
      <c r="T17">
        <f t="shared" si="2"/>
        <v>0</v>
      </c>
    </row>
    <row r="18" spans="14:24" ht="15.75" customHeight="1">
      <c r="O18" s="19"/>
      <c r="P18" s="20">
        <f>SUM(P12:P17)</f>
        <v>3</v>
      </c>
      <c r="Q18" s="20">
        <f t="shared" ref="Q18:T18" si="3">SUM(Q12:Q17)</f>
        <v>2</v>
      </c>
      <c r="R18" s="20">
        <f t="shared" si="3"/>
        <v>3</v>
      </c>
      <c r="S18" s="20">
        <f t="shared" si="3"/>
        <v>2</v>
      </c>
      <c r="T18" s="21">
        <f t="shared" si="3"/>
        <v>0</v>
      </c>
      <c r="V18" s="25">
        <f>SUM(P18:T18)</f>
        <v>10</v>
      </c>
      <c r="W18" s="28" t="s">
        <v>50</v>
      </c>
      <c r="X18" s="26">
        <f>(V18/$V$39)*100</f>
        <v>34.482758620689658</v>
      </c>
    </row>
    <row r="19" spans="14:24" ht="15.75" customHeight="1">
      <c r="O19" s="22" t="s">
        <v>34</v>
      </c>
      <c r="P19" s="23">
        <f>(P18/6)*100</f>
        <v>50</v>
      </c>
      <c r="Q19" s="23">
        <f>(Q18/6)*100</f>
        <v>33.333333333333329</v>
      </c>
      <c r="R19" s="23">
        <f>(R18/6)*100</f>
        <v>50</v>
      </c>
      <c r="S19" s="23">
        <f>(S18/6)*100</f>
        <v>33.333333333333329</v>
      </c>
      <c r="T19" s="24">
        <f>(T18/6)*100</f>
        <v>0</v>
      </c>
    </row>
    <row r="21" spans="14:24" ht="15.75" customHeight="1">
      <c r="O21" s="17" t="s">
        <v>15</v>
      </c>
      <c r="P21">
        <f t="shared" ref="P21:T26" si="4">IF(D3=5,1,0)</f>
        <v>0</v>
      </c>
      <c r="Q21">
        <f t="shared" si="4"/>
        <v>0</v>
      </c>
      <c r="R21">
        <f t="shared" si="4"/>
        <v>0</v>
      </c>
      <c r="S21">
        <f t="shared" si="4"/>
        <v>0</v>
      </c>
      <c r="T21">
        <f t="shared" si="4"/>
        <v>0</v>
      </c>
    </row>
    <row r="22" spans="14:24" ht="15.75" customHeight="1">
      <c r="O22" s="17" t="s">
        <v>16</v>
      </c>
      <c r="P22">
        <f t="shared" si="4"/>
        <v>0</v>
      </c>
      <c r="Q22">
        <f t="shared" si="4"/>
        <v>0</v>
      </c>
      <c r="R22">
        <f t="shared" si="4"/>
        <v>0</v>
      </c>
      <c r="S22">
        <f t="shared" si="4"/>
        <v>0</v>
      </c>
      <c r="T22">
        <f t="shared" si="4"/>
        <v>0</v>
      </c>
    </row>
    <row r="23" spans="14:24" ht="15.75" customHeight="1">
      <c r="O23" s="17" t="s">
        <v>17</v>
      </c>
      <c r="P23">
        <f t="shared" si="4"/>
        <v>0</v>
      </c>
      <c r="Q23">
        <f t="shared" si="4"/>
        <v>0</v>
      </c>
      <c r="R23">
        <f t="shared" si="4"/>
        <v>0</v>
      </c>
      <c r="S23">
        <f t="shared" si="4"/>
        <v>0</v>
      </c>
      <c r="T23">
        <f t="shared" si="4"/>
        <v>0</v>
      </c>
    </row>
    <row r="24" spans="14:24" ht="15.75" customHeight="1">
      <c r="O24" s="17" t="s">
        <v>18</v>
      </c>
      <c r="P24">
        <f t="shared" si="4"/>
        <v>0</v>
      </c>
      <c r="Q24">
        <f t="shared" si="4"/>
        <v>0</v>
      </c>
      <c r="R24">
        <f t="shared" si="4"/>
        <v>0</v>
      </c>
      <c r="S24">
        <f t="shared" si="4"/>
        <v>0</v>
      </c>
      <c r="T24">
        <f t="shared" si="4"/>
        <v>0</v>
      </c>
    </row>
    <row r="25" spans="14:24" ht="15.75" customHeight="1">
      <c r="O25" s="17" t="s">
        <v>19</v>
      </c>
      <c r="P25">
        <f t="shared" si="4"/>
        <v>0</v>
      </c>
      <c r="Q25">
        <f t="shared" si="4"/>
        <v>0</v>
      </c>
      <c r="R25">
        <f t="shared" si="4"/>
        <v>0</v>
      </c>
      <c r="S25">
        <f t="shared" si="4"/>
        <v>0</v>
      </c>
      <c r="T25">
        <f t="shared" si="4"/>
        <v>0</v>
      </c>
    </row>
    <row r="26" spans="14:24" ht="15.75" customHeight="1">
      <c r="N26">
        <v>2</v>
      </c>
      <c r="O26" s="17" t="s">
        <v>27</v>
      </c>
      <c r="P26">
        <f t="shared" si="4"/>
        <v>0</v>
      </c>
      <c r="Q26">
        <f t="shared" si="4"/>
        <v>0</v>
      </c>
      <c r="R26">
        <f t="shared" si="4"/>
        <v>0</v>
      </c>
      <c r="S26">
        <f t="shared" si="4"/>
        <v>0</v>
      </c>
      <c r="T26">
        <f t="shared" si="4"/>
        <v>0</v>
      </c>
    </row>
    <row r="27" spans="14:24" ht="15.75" customHeight="1">
      <c r="O27" s="19"/>
      <c r="P27" s="20">
        <f>SUM(P21:P26)</f>
        <v>0</v>
      </c>
      <c r="Q27" s="20">
        <f t="shared" ref="Q27:T27" si="5">SUM(Q21:Q26)</f>
        <v>0</v>
      </c>
      <c r="R27" s="20">
        <f t="shared" si="5"/>
        <v>0</v>
      </c>
      <c r="S27" s="20">
        <f t="shared" si="5"/>
        <v>0</v>
      </c>
      <c r="T27" s="21">
        <f t="shared" si="5"/>
        <v>0</v>
      </c>
      <c r="V27" s="25">
        <f>SUM(P27:T27)</f>
        <v>0</v>
      </c>
      <c r="W27" s="28" t="s">
        <v>35</v>
      </c>
      <c r="X27" s="26">
        <f>(V27/$V$39)*100</f>
        <v>0</v>
      </c>
    </row>
    <row r="28" spans="14:24" ht="15.75" customHeight="1">
      <c r="O28" s="22" t="s">
        <v>35</v>
      </c>
      <c r="P28" s="23">
        <f>(P27/6)*100</f>
        <v>0</v>
      </c>
      <c r="Q28" s="23">
        <f>(Q27/6)*100</f>
        <v>0</v>
      </c>
      <c r="R28" s="23">
        <f>(R27/6)*100</f>
        <v>0</v>
      </c>
      <c r="S28" s="23">
        <f>(S27/6)*100</f>
        <v>0</v>
      </c>
      <c r="T28" s="24">
        <f>(T27/6)*100</f>
        <v>0</v>
      </c>
    </row>
    <row r="30" spans="14:24" ht="15.75" customHeight="1">
      <c r="O30" s="17" t="s">
        <v>15</v>
      </c>
      <c r="P30">
        <f t="shared" ref="P30:T35" si="6">IF(D3=4,1,0)</f>
        <v>0</v>
      </c>
      <c r="Q30">
        <f t="shared" si="6"/>
        <v>0</v>
      </c>
      <c r="R30">
        <f t="shared" si="6"/>
        <v>0</v>
      </c>
      <c r="S30">
        <f t="shared" si="6"/>
        <v>0</v>
      </c>
      <c r="T30">
        <f t="shared" si="6"/>
        <v>0</v>
      </c>
    </row>
    <row r="31" spans="14:24" ht="15.75" customHeight="1">
      <c r="O31" s="17" t="s">
        <v>16</v>
      </c>
      <c r="P31">
        <f t="shared" si="6"/>
        <v>0</v>
      </c>
      <c r="Q31">
        <f t="shared" si="6"/>
        <v>0</v>
      </c>
      <c r="R31">
        <f t="shared" si="6"/>
        <v>0</v>
      </c>
      <c r="S31">
        <f t="shared" si="6"/>
        <v>0</v>
      </c>
      <c r="T31">
        <f t="shared" si="6"/>
        <v>0</v>
      </c>
    </row>
    <row r="32" spans="14:24" ht="15.75" customHeight="1">
      <c r="O32" s="17" t="s">
        <v>17</v>
      </c>
      <c r="P32">
        <f t="shared" si="6"/>
        <v>0</v>
      </c>
      <c r="Q32">
        <f t="shared" si="6"/>
        <v>0</v>
      </c>
      <c r="R32">
        <f t="shared" si="6"/>
        <v>1</v>
      </c>
      <c r="S32">
        <f t="shared" si="6"/>
        <v>0</v>
      </c>
      <c r="T32">
        <f t="shared" si="6"/>
        <v>0</v>
      </c>
    </row>
    <row r="33" spans="14:24" ht="15.75" customHeight="1">
      <c r="O33" s="17" t="s">
        <v>18</v>
      </c>
      <c r="P33">
        <f t="shared" si="6"/>
        <v>0</v>
      </c>
      <c r="Q33">
        <f t="shared" si="6"/>
        <v>0</v>
      </c>
      <c r="R33">
        <f t="shared" si="6"/>
        <v>0</v>
      </c>
      <c r="S33">
        <f t="shared" si="6"/>
        <v>0</v>
      </c>
      <c r="T33">
        <f t="shared" si="6"/>
        <v>0</v>
      </c>
    </row>
    <row r="34" spans="14:24" ht="15.75" customHeight="1">
      <c r="O34" s="17" t="s">
        <v>19</v>
      </c>
      <c r="P34">
        <f t="shared" si="6"/>
        <v>0</v>
      </c>
      <c r="Q34">
        <f t="shared" si="6"/>
        <v>0</v>
      </c>
      <c r="R34">
        <f t="shared" si="6"/>
        <v>0</v>
      </c>
      <c r="S34">
        <f t="shared" si="6"/>
        <v>0</v>
      </c>
      <c r="T34">
        <f t="shared" si="6"/>
        <v>0</v>
      </c>
    </row>
    <row r="35" spans="14:24" ht="15.75" customHeight="1">
      <c r="N35">
        <v>5</v>
      </c>
      <c r="O35" s="17" t="s">
        <v>27</v>
      </c>
      <c r="P35">
        <f t="shared" si="6"/>
        <v>0</v>
      </c>
      <c r="Q35">
        <f t="shared" si="6"/>
        <v>0</v>
      </c>
      <c r="R35">
        <f t="shared" si="6"/>
        <v>0</v>
      </c>
      <c r="S35">
        <f t="shared" si="6"/>
        <v>0</v>
      </c>
      <c r="T35">
        <f t="shared" si="6"/>
        <v>0</v>
      </c>
    </row>
    <row r="36" spans="14:24" ht="15.75" customHeight="1">
      <c r="O36" s="19"/>
      <c r="P36" s="20">
        <f>SUM(P30:P35)</f>
        <v>0</v>
      </c>
      <c r="Q36" s="20">
        <f t="shared" ref="Q36:T36" si="7">SUM(Q30:Q35)</f>
        <v>0</v>
      </c>
      <c r="R36" s="20">
        <f t="shared" si="7"/>
        <v>1</v>
      </c>
      <c r="S36" s="20">
        <f t="shared" si="7"/>
        <v>0</v>
      </c>
      <c r="T36" s="21">
        <f t="shared" si="7"/>
        <v>0</v>
      </c>
      <c r="V36" s="25">
        <f>SUM(P36:T36)</f>
        <v>1</v>
      </c>
      <c r="W36" s="28" t="s">
        <v>36</v>
      </c>
      <c r="X36" s="26">
        <f>(V36/$V$39)*100</f>
        <v>3.4482758620689653</v>
      </c>
    </row>
    <row r="37" spans="14:24" ht="15.75" customHeight="1">
      <c r="O37" s="22" t="s">
        <v>36</v>
      </c>
      <c r="P37" s="23">
        <f>(P36/6)*100</f>
        <v>0</v>
      </c>
      <c r="Q37" s="23">
        <f t="shared" ref="Q37:T37" si="8">(Q36/6)*100</f>
        <v>0</v>
      </c>
      <c r="R37" s="23">
        <f t="shared" si="8"/>
        <v>16.666666666666664</v>
      </c>
      <c r="S37" s="23">
        <f t="shared" si="8"/>
        <v>0</v>
      </c>
      <c r="T37" s="24">
        <f t="shared" si="8"/>
        <v>0</v>
      </c>
    </row>
    <row r="39" spans="14:24" ht="15.75" customHeight="1">
      <c r="O39" s="28" t="s">
        <v>37</v>
      </c>
      <c r="P39" s="29">
        <f>P10+P19+P37</f>
        <v>100</v>
      </c>
      <c r="Q39" s="29">
        <f t="shared" ref="Q39:T39" si="9">Q10+Q19+Q37</f>
        <v>83.333333333333329</v>
      </c>
      <c r="R39" s="29">
        <f t="shared" si="9"/>
        <v>100</v>
      </c>
      <c r="S39" s="29">
        <f t="shared" si="9"/>
        <v>99.999999999999986</v>
      </c>
      <c r="T39" s="29">
        <f t="shared" si="9"/>
        <v>100</v>
      </c>
      <c r="U39" s="29"/>
      <c r="V39" s="30">
        <f>SUM(V9:V37)</f>
        <v>29</v>
      </c>
      <c r="W39" s="30"/>
      <c r="X39" s="27">
        <f>SUM(X9:X37)</f>
        <v>100.00000000000001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opLeftCell="H1" workbookViewId="0">
      <pane ySplit="1" topLeftCell="A39" activePane="bottomLeft" state="frozen"/>
      <selection pane="bottomLeft" activeCell="D3" sqref="D3"/>
    </sheetView>
  </sheetViews>
  <sheetFormatPr baseColWidth="10" defaultColWidth="14.5" defaultRowHeight="15.75" customHeight="1" x14ac:dyDescent="0"/>
  <cols>
    <col min="1" max="2" width="21.5" customWidth="1"/>
    <col min="3" max="3" width="12.6640625" bestFit="1" customWidth="1"/>
    <col min="4" max="5" width="2.33203125" bestFit="1" customWidth="1"/>
    <col min="6" max="7" width="2.5" bestFit="1" customWidth="1"/>
    <col min="8" max="8" width="2.33203125" bestFit="1" customWidth="1"/>
    <col min="9" max="13" width="2.1640625" bestFit="1" customWidth="1"/>
    <col min="14" max="14" width="1.1640625" customWidth="1"/>
    <col min="15" max="15" width="21" customWidth="1"/>
    <col min="21" max="21" width="2.83203125" customWidth="1"/>
    <col min="22" max="22" width="6.1640625" customWidth="1"/>
    <col min="23" max="23" width="27.6640625" customWidth="1"/>
  </cols>
  <sheetData>
    <row r="1" spans="1:29" s="13" customFormat="1" ht="15.75" customHeight="1">
      <c r="A1" s="11"/>
      <c r="B1" s="11"/>
      <c r="C1" s="11"/>
      <c r="D1" s="12"/>
      <c r="E1" s="12"/>
      <c r="F1" s="12"/>
      <c r="G1" s="12"/>
      <c r="H1" s="12"/>
      <c r="I1" s="12"/>
      <c r="J1" s="12"/>
      <c r="K1" s="12"/>
      <c r="L1" s="12"/>
      <c r="M1" s="12"/>
    </row>
    <row r="2" spans="1:29" s="9" customFormat="1" ht="108">
      <c r="A2" s="9" t="s">
        <v>0</v>
      </c>
      <c r="D2" s="18" t="s">
        <v>55</v>
      </c>
      <c r="E2" s="18" t="s">
        <v>51</v>
      </c>
      <c r="F2" s="18" t="s">
        <v>52</v>
      </c>
      <c r="G2" s="18" t="s">
        <v>53</v>
      </c>
      <c r="H2" s="18" t="s">
        <v>54</v>
      </c>
      <c r="I2" s="18"/>
      <c r="J2" s="18"/>
      <c r="K2" s="18"/>
      <c r="L2" s="18"/>
      <c r="M2" s="18"/>
      <c r="P2" s="14"/>
      <c r="Q2" s="14"/>
    </row>
    <row r="3" spans="1:29" ht="15.75" customHeight="1">
      <c r="A3" s="1">
        <v>42053.511470405087</v>
      </c>
      <c r="B3" s="10" t="s">
        <v>20</v>
      </c>
      <c r="C3" s="17" t="s">
        <v>43</v>
      </c>
      <c r="D3" s="16">
        <v>2</v>
      </c>
      <c r="E3" s="16">
        <v>4</v>
      </c>
      <c r="F3" s="16">
        <v>4</v>
      </c>
      <c r="G3" s="16">
        <v>1</v>
      </c>
      <c r="H3" s="16">
        <v>2</v>
      </c>
      <c r="I3" s="12"/>
      <c r="J3" s="12"/>
      <c r="K3" s="12"/>
      <c r="L3" s="12"/>
      <c r="M3" s="12"/>
      <c r="O3" s="17" t="s">
        <v>15</v>
      </c>
      <c r="P3">
        <f t="shared" ref="P3:T8" si="0">IF(D3:D3=1,1,0)</f>
        <v>0</v>
      </c>
      <c r="Q3">
        <f t="shared" si="0"/>
        <v>0</v>
      </c>
      <c r="R3">
        <f t="shared" si="0"/>
        <v>0</v>
      </c>
      <c r="S3">
        <f t="shared" si="0"/>
        <v>1</v>
      </c>
      <c r="T3">
        <f t="shared" si="0"/>
        <v>0</v>
      </c>
    </row>
    <row r="4" spans="1:29" ht="15.75" customHeight="1">
      <c r="A4" s="1">
        <v>42058.850273506949</v>
      </c>
      <c r="B4" s="10" t="s">
        <v>21</v>
      </c>
      <c r="C4" s="17" t="s">
        <v>44</v>
      </c>
      <c r="D4" s="16">
        <v>1</v>
      </c>
      <c r="E4" s="16">
        <v>2</v>
      </c>
      <c r="F4" s="16">
        <v>2</v>
      </c>
      <c r="G4" s="16">
        <v>1</v>
      </c>
      <c r="H4" s="16">
        <v>1</v>
      </c>
      <c r="I4" s="12"/>
      <c r="J4" s="12"/>
      <c r="K4" s="12"/>
      <c r="L4" s="12"/>
      <c r="M4" s="12"/>
      <c r="N4" s="2"/>
      <c r="O4" s="17" t="s">
        <v>16</v>
      </c>
      <c r="P4">
        <f t="shared" si="0"/>
        <v>1</v>
      </c>
      <c r="Q4">
        <f t="shared" si="0"/>
        <v>0</v>
      </c>
      <c r="R4">
        <f t="shared" si="0"/>
        <v>0</v>
      </c>
      <c r="S4">
        <f t="shared" si="0"/>
        <v>1</v>
      </c>
      <c r="T4">
        <f t="shared" si="0"/>
        <v>1</v>
      </c>
    </row>
    <row r="5" spans="1:29" ht="15.75" customHeight="1">
      <c r="A5" s="1">
        <v>42058.861066446763</v>
      </c>
      <c r="B5" s="10" t="s">
        <v>22</v>
      </c>
      <c r="C5" s="17" t="s">
        <v>45</v>
      </c>
      <c r="D5" s="16">
        <v>1</v>
      </c>
      <c r="E5" s="16">
        <v>2</v>
      </c>
      <c r="F5" s="16">
        <v>1</v>
      </c>
      <c r="G5" s="16">
        <v>1</v>
      </c>
      <c r="H5" s="16">
        <v>1</v>
      </c>
      <c r="I5" s="12"/>
      <c r="J5" s="12"/>
      <c r="K5" s="12"/>
      <c r="L5" s="12"/>
      <c r="M5" s="12"/>
      <c r="O5" s="17" t="s">
        <v>17</v>
      </c>
      <c r="P5">
        <f t="shared" si="0"/>
        <v>1</v>
      </c>
      <c r="Q5">
        <f t="shared" si="0"/>
        <v>0</v>
      </c>
      <c r="R5">
        <f t="shared" si="0"/>
        <v>1</v>
      </c>
      <c r="S5">
        <f t="shared" si="0"/>
        <v>1</v>
      </c>
      <c r="T5">
        <f t="shared" si="0"/>
        <v>1</v>
      </c>
    </row>
    <row r="6" spans="1:29" ht="15.75" customHeight="1">
      <c r="A6" s="1">
        <v>42059.63212962963</v>
      </c>
      <c r="B6" s="10" t="s">
        <v>23</v>
      </c>
      <c r="C6" s="17" t="s">
        <v>46</v>
      </c>
      <c r="D6" s="16">
        <v>1</v>
      </c>
      <c r="E6" s="16">
        <v>2</v>
      </c>
      <c r="F6" s="16">
        <v>1</v>
      </c>
      <c r="G6" s="16">
        <v>1</v>
      </c>
      <c r="H6" s="16">
        <v>1</v>
      </c>
      <c r="I6" s="12"/>
      <c r="J6" s="12"/>
      <c r="K6" s="12"/>
      <c r="L6" s="12"/>
      <c r="M6" s="12"/>
      <c r="N6" s="2"/>
      <c r="O6" s="17" t="s">
        <v>18</v>
      </c>
      <c r="P6">
        <f t="shared" si="0"/>
        <v>1</v>
      </c>
      <c r="Q6">
        <f t="shared" si="0"/>
        <v>0</v>
      </c>
      <c r="R6">
        <f t="shared" si="0"/>
        <v>1</v>
      </c>
      <c r="S6">
        <f t="shared" si="0"/>
        <v>1</v>
      </c>
      <c r="T6">
        <f t="shared" si="0"/>
        <v>1</v>
      </c>
      <c r="Y6" s="2"/>
      <c r="Z6" s="2"/>
      <c r="AA6" s="2"/>
      <c r="AB6" s="2"/>
      <c r="AC6" s="8"/>
    </row>
    <row r="7" spans="1:29" ht="15.75" customHeight="1">
      <c r="A7" s="1">
        <v>42059.723761574074</v>
      </c>
      <c r="B7" s="10" t="s">
        <v>24</v>
      </c>
      <c r="C7" s="17" t="s">
        <v>47</v>
      </c>
      <c r="D7" s="16">
        <v>1</v>
      </c>
      <c r="E7" s="16">
        <v>3</v>
      </c>
      <c r="F7" s="16">
        <v>1</v>
      </c>
      <c r="G7" s="16">
        <v>1</v>
      </c>
      <c r="H7" s="16">
        <v>1</v>
      </c>
      <c r="I7" s="12"/>
      <c r="J7" s="12"/>
      <c r="K7" s="12"/>
      <c r="L7" s="12"/>
      <c r="M7" s="12"/>
      <c r="N7" s="2"/>
      <c r="O7" s="17" t="s">
        <v>19</v>
      </c>
      <c r="P7">
        <f t="shared" si="0"/>
        <v>1</v>
      </c>
      <c r="Q7">
        <f t="shared" si="0"/>
        <v>0</v>
      </c>
      <c r="R7">
        <f t="shared" si="0"/>
        <v>1</v>
      </c>
      <c r="S7">
        <f t="shared" si="0"/>
        <v>1</v>
      </c>
      <c r="T7">
        <f t="shared" si="0"/>
        <v>1</v>
      </c>
      <c r="Y7" s="2"/>
      <c r="Z7" s="2"/>
      <c r="AA7" s="2"/>
      <c r="AB7" s="2"/>
      <c r="AC7" s="8"/>
    </row>
    <row r="8" spans="1:29" ht="15.75" customHeight="1">
      <c r="A8" s="10">
        <v>42060.683217592596</v>
      </c>
      <c r="B8" s="10" t="s">
        <v>26</v>
      </c>
      <c r="C8" s="17" t="s">
        <v>48</v>
      </c>
      <c r="D8" s="16">
        <v>1</v>
      </c>
      <c r="E8" s="16">
        <v>1</v>
      </c>
      <c r="F8" s="16">
        <v>1</v>
      </c>
      <c r="G8" s="16">
        <v>1</v>
      </c>
      <c r="H8" s="16">
        <v>2</v>
      </c>
      <c r="I8" s="12"/>
      <c r="J8" s="12"/>
      <c r="K8" s="12"/>
      <c r="L8" s="12"/>
      <c r="M8" s="12"/>
      <c r="N8" s="2"/>
      <c r="O8" s="17" t="s">
        <v>27</v>
      </c>
      <c r="P8">
        <f t="shared" si="0"/>
        <v>1</v>
      </c>
      <c r="Q8">
        <f t="shared" si="0"/>
        <v>1</v>
      </c>
      <c r="R8">
        <f t="shared" si="0"/>
        <v>1</v>
      </c>
      <c r="S8">
        <f t="shared" si="0"/>
        <v>1</v>
      </c>
      <c r="T8">
        <f t="shared" si="0"/>
        <v>0</v>
      </c>
      <c r="Y8" s="8"/>
      <c r="Z8" s="8"/>
      <c r="AA8" s="8"/>
      <c r="AB8" s="8"/>
      <c r="AC8" s="8"/>
    </row>
    <row r="9" spans="1:29" ht="15.75" customHeight="1">
      <c r="A9" s="7"/>
      <c r="B9" s="7"/>
      <c r="C9" s="7"/>
      <c r="D9" s="8"/>
      <c r="E9" s="8"/>
      <c r="F9" s="8"/>
      <c r="G9" s="8"/>
      <c r="H9" s="8"/>
      <c r="I9" s="8"/>
      <c r="J9" s="8"/>
      <c r="K9" s="8"/>
      <c r="L9" s="8"/>
      <c r="M9" s="8"/>
      <c r="N9" s="8"/>
      <c r="O9" s="19"/>
      <c r="P9" s="20">
        <f>SUM(P3:P8)</f>
        <v>5</v>
      </c>
      <c r="Q9" s="20">
        <f t="shared" ref="Q9:T9" si="1">SUM(Q3:Q8)</f>
        <v>1</v>
      </c>
      <c r="R9" s="20">
        <f t="shared" si="1"/>
        <v>4</v>
      </c>
      <c r="S9" s="20">
        <f t="shared" si="1"/>
        <v>6</v>
      </c>
      <c r="T9" s="21">
        <f t="shared" si="1"/>
        <v>4</v>
      </c>
      <c r="V9" s="25">
        <f>SUM(P9:T9)</f>
        <v>20</v>
      </c>
      <c r="W9" s="28" t="s">
        <v>49</v>
      </c>
      <c r="X9" s="26">
        <f>(V9/$V$39)*100</f>
        <v>68.965517241379317</v>
      </c>
      <c r="Y9" s="8"/>
      <c r="Z9" s="8"/>
      <c r="AA9" s="8"/>
      <c r="AB9" s="8"/>
      <c r="AC9" s="8"/>
    </row>
    <row r="10" spans="1:29" ht="15.75" customHeight="1">
      <c r="O10" s="22" t="s">
        <v>33</v>
      </c>
      <c r="P10" s="23">
        <f>(P9/6)*100</f>
        <v>83.333333333333343</v>
      </c>
      <c r="Q10" s="23">
        <f>(Q9/6)*100</f>
        <v>16.666666666666664</v>
      </c>
      <c r="R10" s="23">
        <f>(R9/6)*100</f>
        <v>66.666666666666657</v>
      </c>
      <c r="S10" s="23">
        <f>(S9/6)*100</f>
        <v>100</v>
      </c>
      <c r="T10" s="24">
        <f>(T9/6)*100</f>
        <v>66.666666666666657</v>
      </c>
    </row>
    <row r="11" spans="1:29" ht="15.75" customHeight="1">
      <c r="A11" s="1"/>
      <c r="B11" s="10"/>
      <c r="C11" s="17"/>
      <c r="D11" s="12"/>
      <c r="E11" s="12"/>
      <c r="F11" s="12"/>
      <c r="G11" s="12"/>
      <c r="H11" s="12"/>
      <c r="I11" s="12"/>
      <c r="J11" s="12"/>
      <c r="K11" s="12"/>
      <c r="L11" s="12"/>
      <c r="M11" s="12"/>
    </row>
    <row r="12" spans="1:29" ht="15.75" customHeight="1">
      <c r="A12" s="1"/>
      <c r="B12" s="10"/>
      <c r="C12" s="17"/>
      <c r="D12" s="12"/>
      <c r="E12" s="12"/>
      <c r="F12" s="12"/>
      <c r="G12" s="12"/>
      <c r="H12" s="12"/>
      <c r="I12" s="12"/>
      <c r="J12" s="12"/>
      <c r="K12" s="12"/>
      <c r="L12" s="12"/>
      <c r="M12" s="12"/>
      <c r="O12" s="17" t="s">
        <v>15</v>
      </c>
      <c r="P12">
        <f t="shared" ref="P12:T17" si="2">IF(D3=2,1,0)</f>
        <v>1</v>
      </c>
      <c r="Q12">
        <f t="shared" si="2"/>
        <v>0</v>
      </c>
      <c r="R12">
        <f t="shared" si="2"/>
        <v>0</v>
      </c>
      <c r="S12">
        <f t="shared" si="2"/>
        <v>0</v>
      </c>
      <c r="T12">
        <f t="shared" si="2"/>
        <v>1</v>
      </c>
    </row>
    <row r="13" spans="1:29" ht="15.75" customHeight="1">
      <c r="A13" s="1"/>
      <c r="B13" s="10"/>
      <c r="C13" s="17"/>
      <c r="D13" s="12"/>
      <c r="E13" s="12"/>
      <c r="F13" s="12"/>
      <c r="G13" s="12"/>
      <c r="H13" s="12"/>
      <c r="I13" s="12"/>
      <c r="J13" s="12"/>
      <c r="K13" s="12"/>
      <c r="L13" s="12"/>
      <c r="M13" s="12"/>
      <c r="O13" s="17" t="s">
        <v>16</v>
      </c>
      <c r="P13">
        <f t="shared" si="2"/>
        <v>0</v>
      </c>
      <c r="Q13">
        <f t="shared" si="2"/>
        <v>1</v>
      </c>
      <c r="R13">
        <f t="shared" si="2"/>
        <v>1</v>
      </c>
      <c r="S13">
        <f t="shared" si="2"/>
        <v>0</v>
      </c>
      <c r="T13">
        <f t="shared" si="2"/>
        <v>0</v>
      </c>
    </row>
    <row r="14" spans="1:29" ht="15.75" customHeight="1">
      <c r="A14" s="1"/>
      <c r="B14" s="10"/>
      <c r="C14" s="17"/>
      <c r="D14" s="12"/>
      <c r="E14" s="12"/>
      <c r="F14" s="12"/>
      <c r="G14" s="12"/>
      <c r="H14" s="12"/>
      <c r="I14" s="12"/>
      <c r="J14" s="12"/>
      <c r="K14" s="12"/>
      <c r="L14" s="12"/>
      <c r="M14" s="12"/>
      <c r="O14" s="17" t="s">
        <v>17</v>
      </c>
      <c r="P14">
        <f t="shared" si="2"/>
        <v>0</v>
      </c>
      <c r="Q14">
        <f t="shared" si="2"/>
        <v>1</v>
      </c>
      <c r="R14">
        <f t="shared" si="2"/>
        <v>0</v>
      </c>
      <c r="S14">
        <f t="shared" si="2"/>
        <v>0</v>
      </c>
      <c r="T14">
        <f t="shared" si="2"/>
        <v>0</v>
      </c>
    </row>
    <row r="15" spans="1:29" ht="15.75" customHeight="1">
      <c r="A15" s="1"/>
      <c r="B15" s="10"/>
      <c r="C15" s="17"/>
      <c r="D15" s="12"/>
      <c r="E15" s="12"/>
      <c r="F15" s="12"/>
      <c r="G15" s="12"/>
      <c r="H15" s="12"/>
      <c r="I15" s="12"/>
      <c r="J15" s="12"/>
      <c r="K15" s="12"/>
      <c r="L15" s="12"/>
      <c r="M15" s="12"/>
      <c r="O15" s="17" t="s">
        <v>18</v>
      </c>
      <c r="P15">
        <f t="shared" si="2"/>
        <v>0</v>
      </c>
      <c r="Q15">
        <f t="shared" si="2"/>
        <v>1</v>
      </c>
      <c r="R15">
        <f t="shared" si="2"/>
        <v>0</v>
      </c>
      <c r="S15">
        <f t="shared" si="2"/>
        <v>0</v>
      </c>
      <c r="T15">
        <f t="shared" si="2"/>
        <v>0</v>
      </c>
    </row>
    <row r="16" spans="1:29" ht="15.75" customHeight="1">
      <c r="A16" s="10"/>
      <c r="B16" s="10"/>
      <c r="C16" s="17"/>
      <c r="D16" s="12"/>
      <c r="E16" s="12"/>
      <c r="F16" s="12"/>
      <c r="G16" s="12"/>
      <c r="H16" s="12"/>
      <c r="I16" s="12"/>
      <c r="J16" s="12"/>
      <c r="K16" s="12"/>
      <c r="L16" s="12"/>
      <c r="M16" s="12"/>
      <c r="O16" s="17" t="s">
        <v>19</v>
      </c>
      <c r="P16">
        <f t="shared" si="2"/>
        <v>0</v>
      </c>
      <c r="Q16">
        <f t="shared" si="2"/>
        <v>0</v>
      </c>
      <c r="R16">
        <f t="shared" si="2"/>
        <v>0</v>
      </c>
      <c r="S16">
        <f t="shared" si="2"/>
        <v>0</v>
      </c>
      <c r="T16">
        <f t="shared" si="2"/>
        <v>0</v>
      </c>
    </row>
    <row r="17" spans="14:24" ht="15.75" customHeight="1">
      <c r="N17">
        <v>1</v>
      </c>
      <c r="O17" s="17" t="s">
        <v>27</v>
      </c>
      <c r="P17">
        <f t="shared" si="2"/>
        <v>0</v>
      </c>
      <c r="Q17">
        <f t="shared" si="2"/>
        <v>0</v>
      </c>
      <c r="R17">
        <f t="shared" si="2"/>
        <v>0</v>
      </c>
      <c r="S17">
        <f t="shared" si="2"/>
        <v>0</v>
      </c>
      <c r="T17">
        <f t="shared" si="2"/>
        <v>1</v>
      </c>
    </row>
    <row r="18" spans="14:24" ht="15.75" customHeight="1">
      <c r="O18" s="19"/>
      <c r="P18" s="20">
        <f>SUM(P12:P17)</f>
        <v>1</v>
      </c>
      <c r="Q18" s="20">
        <f t="shared" ref="Q18:T18" si="3">SUM(Q12:Q17)</f>
        <v>3</v>
      </c>
      <c r="R18" s="20">
        <f t="shared" si="3"/>
        <v>1</v>
      </c>
      <c r="S18" s="20">
        <f t="shared" si="3"/>
        <v>0</v>
      </c>
      <c r="T18" s="21">
        <f t="shared" si="3"/>
        <v>2</v>
      </c>
      <c r="V18" s="25">
        <f>SUM(P18:T18)</f>
        <v>7</v>
      </c>
      <c r="W18" s="28" t="s">
        <v>50</v>
      </c>
      <c r="X18" s="26">
        <f>(V18/$V$39)*100</f>
        <v>24.137931034482758</v>
      </c>
    </row>
    <row r="19" spans="14:24" ht="15.75" customHeight="1">
      <c r="O19" s="22" t="s">
        <v>34</v>
      </c>
      <c r="P19" s="23">
        <f>(P18/6)*100</f>
        <v>16.666666666666664</v>
      </c>
      <c r="Q19" s="23">
        <f>(Q18/6)*100</f>
        <v>50</v>
      </c>
      <c r="R19" s="23">
        <f>(R18/6)*100</f>
        <v>16.666666666666664</v>
      </c>
      <c r="S19" s="23">
        <f>(S18/6)*100</f>
        <v>0</v>
      </c>
      <c r="T19" s="24">
        <f>(T18/6)*100</f>
        <v>33.333333333333329</v>
      </c>
    </row>
    <row r="21" spans="14:24" ht="15.75" customHeight="1">
      <c r="O21" s="17" t="s">
        <v>15</v>
      </c>
      <c r="P21">
        <f t="shared" ref="P21:T26" si="4">IF(D3=5,1,0)</f>
        <v>0</v>
      </c>
      <c r="Q21">
        <f t="shared" si="4"/>
        <v>0</v>
      </c>
      <c r="R21">
        <f t="shared" si="4"/>
        <v>0</v>
      </c>
      <c r="S21">
        <f t="shared" si="4"/>
        <v>0</v>
      </c>
      <c r="T21">
        <f t="shared" si="4"/>
        <v>0</v>
      </c>
    </row>
    <row r="22" spans="14:24" ht="15.75" customHeight="1">
      <c r="O22" s="17" t="s">
        <v>16</v>
      </c>
      <c r="P22">
        <f t="shared" si="4"/>
        <v>0</v>
      </c>
      <c r="Q22">
        <f t="shared" si="4"/>
        <v>0</v>
      </c>
      <c r="R22">
        <f t="shared" si="4"/>
        <v>0</v>
      </c>
      <c r="S22">
        <f t="shared" si="4"/>
        <v>0</v>
      </c>
      <c r="T22">
        <f t="shared" si="4"/>
        <v>0</v>
      </c>
    </row>
    <row r="23" spans="14:24" ht="15.75" customHeight="1">
      <c r="O23" s="17" t="s">
        <v>17</v>
      </c>
      <c r="P23">
        <f t="shared" si="4"/>
        <v>0</v>
      </c>
      <c r="Q23">
        <f t="shared" si="4"/>
        <v>0</v>
      </c>
      <c r="R23">
        <f t="shared" si="4"/>
        <v>0</v>
      </c>
      <c r="S23">
        <f t="shared" si="4"/>
        <v>0</v>
      </c>
      <c r="T23">
        <f t="shared" si="4"/>
        <v>0</v>
      </c>
    </row>
    <row r="24" spans="14:24" ht="15.75" customHeight="1">
      <c r="O24" s="17" t="s">
        <v>18</v>
      </c>
      <c r="P24">
        <f t="shared" si="4"/>
        <v>0</v>
      </c>
      <c r="Q24">
        <f t="shared" si="4"/>
        <v>0</v>
      </c>
      <c r="R24">
        <f t="shared" si="4"/>
        <v>0</v>
      </c>
      <c r="S24">
        <f t="shared" si="4"/>
        <v>0</v>
      </c>
      <c r="T24">
        <f t="shared" si="4"/>
        <v>0</v>
      </c>
    </row>
    <row r="25" spans="14:24" ht="15.75" customHeight="1">
      <c r="O25" s="17" t="s">
        <v>19</v>
      </c>
      <c r="P25">
        <f t="shared" si="4"/>
        <v>0</v>
      </c>
      <c r="Q25">
        <f t="shared" si="4"/>
        <v>0</v>
      </c>
      <c r="R25">
        <f t="shared" si="4"/>
        <v>0</v>
      </c>
      <c r="S25">
        <f t="shared" si="4"/>
        <v>0</v>
      </c>
      <c r="T25">
        <f t="shared" si="4"/>
        <v>0</v>
      </c>
    </row>
    <row r="26" spans="14:24" ht="15.75" customHeight="1">
      <c r="N26">
        <v>2</v>
      </c>
      <c r="O26" s="17" t="s">
        <v>27</v>
      </c>
      <c r="P26">
        <f t="shared" si="4"/>
        <v>0</v>
      </c>
      <c r="Q26">
        <f t="shared" si="4"/>
        <v>0</v>
      </c>
      <c r="R26">
        <f t="shared" si="4"/>
        <v>0</v>
      </c>
      <c r="S26">
        <f t="shared" si="4"/>
        <v>0</v>
      </c>
      <c r="T26">
        <f t="shared" si="4"/>
        <v>0</v>
      </c>
    </row>
    <row r="27" spans="14:24" ht="15.75" customHeight="1">
      <c r="O27" s="19"/>
      <c r="P27" s="20">
        <f>SUM(P21:P26)</f>
        <v>0</v>
      </c>
      <c r="Q27" s="20">
        <f t="shared" ref="Q27:T27" si="5">SUM(Q21:Q26)</f>
        <v>0</v>
      </c>
      <c r="R27" s="20">
        <f t="shared" si="5"/>
        <v>0</v>
      </c>
      <c r="S27" s="20">
        <f t="shared" si="5"/>
        <v>0</v>
      </c>
      <c r="T27" s="21">
        <f t="shared" si="5"/>
        <v>0</v>
      </c>
      <c r="V27" s="25">
        <f>SUM(P27:T27)</f>
        <v>0</v>
      </c>
      <c r="W27" s="28" t="s">
        <v>35</v>
      </c>
      <c r="X27" s="26">
        <f>(V27/$V$39)*100</f>
        <v>0</v>
      </c>
    </row>
    <row r="28" spans="14:24" ht="15.75" customHeight="1">
      <c r="O28" s="22" t="s">
        <v>35</v>
      </c>
      <c r="P28" s="23">
        <f>(P27/6)*100</f>
        <v>0</v>
      </c>
      <c r="Q28" s="23">
        <f>(Q27/6)*100</f>
        <v>0</v>
      </c>
      <c r="R28" s="23">
        <f>(R27/6)*100</f>
        <v>0</v>
      </c>
      <c r="S28" s="23">
        <f>(S27/6)*100</f>
        <v>0</v>
      </c>
      <c r="T28" s="24">
        <f>(T27/6)*100</f>
        <v>0</v>
      </c>
    </row>
    <row r="30" spans="14:24" ht="15.75" customHeight="1">
      <c r="O30" s="17" t="s">
        <v>15</v>
      </c>
      <c r="P30">
        <f t="shared" ref="P30:T35" si="6">IF(D3=4,1,0)</f>
        <v>0</v>
      </c>
      <c r="Q30">
        <f t="shared" si="6"/>
        <v>1</v>
      </c>
      <c r="R30">
        <f t="shared" si="6"/>
        <v>1</v>
      </c>
      <c r="S30">
        <f t="shared" si="6"/>
        <v>0</v>
      </c>
      <c r="T30">
        <f t="shared" si="6"/>
        <v>0</v>
      </c>
    </row>
    <row r="31" spans="14:24" ht="15.75" customHeight="1">
      <c r="O31" s="17" t="s">
        <v>16</v>
      </c>
      <c r="P31">
        <f t="shared" si="6"/>
        <v>0</v>
      </c>
      <c r="Q31">
        <f t="shared" si="6"/>
        <v>0</v>
      </c>
      <c r="R31">
        <f t="shared" si="6"/>
        <v>0</v>
      </c>
      <c r="S31">
        <f t="shared" si="6"/>
        <v>0</v>
      </c>
      <c r="T31">
        <f t="shared" si="6"/>
        <v>0</v>
      </c>
    </row>
    <row r="32" spans="14:24" ht="15.75" customHeight="1">
      <c r="O32" s="17" t="s">
        <v>17</v>
      </c>
      <c r="P32">
        <f t="shared" si="6"/>
        <v>0</v>
      </c>
      <c r="Q32">
        <f t="shared" si="6"/>
        <v>0</v>
      </c>
      <c r="R32">
        <f t="shared" si="6"/>
        <v>0</v>
      </c>
      <c r="S32">
        <f t="shared" si="6"/>
        <v>0</v>
      </c>
      <c r="T32">
        <f t="shared" si="6"/>
        <v>0</v>
      </c>
    </row>
    <row r="33" spans="14:24" ht="15.75" customHeight="1">
      <c r="O33" s="17" t="s">
        <v>18</v>
      </c>
      <c r="P33">
        <f t="shared" si="6"/>
        <v>0</v>
      </c>
      <c r="Q33">
        <f t="shared" si="6"/>
        <v>0</v>
      </c>
      <c r="R33">
        <f t="shared" si="6"/>
        <v>0</v>
      </c>
      <c r="S33">
        <f t="shared" si="6"/>
        <v>0</v>
      </c>
      <c r="T33">
        <f t="shared" si="6"/>
        <v>0</v>
      </c>
    </row>
    <row r="34" spans="14:24" ht="15.75" customHeight="1">
      <c r="O34" s="17" t="s">
        <v>19</v>
      </c>
      <c r="P34">
        <f t="shared" si="6"/>
        <v>0</v>
      </c>
      <c r="Q34">
        <f t="shared" si="6"/>
        <v>0</v>
      </c>
      <c r="R34">
        <f t="shared" si="6"/>
        <v>0</v>
      </c>
      <c r="S34">
        <f t="shared" si="6"/>
        <v>0</v>
      </c>
      <c r="T34">
        <f t="shared" si="6"/>
        <v>0</v>
      </c>
    </row>
    <row r="35" spans="14:24" ht="15.75" customHeight="1">
      <c r="N35">
        <v>5</v>
      </c>
      <c r="O35" s="17" t="s">
        <v>27</v>
      </c>
      <c r="P35">
        <f t="shared" si="6"/>
        <v>0</v>
      </c>
      <c r="Q35">
        <f t="shared" si="6"/>
        <v>0</v>
      </c>
      <c r="R35">
        <f t="shared" si="6"/>
        <v>0</v>
      </c>
      <c r="S35">
        <f t="shared" si="6"/>
        <v>0</v>
      </c>
      <c r="T35">
        <f t="shared" si="6"/>
        <v>0</v>
      </c>
    </row>
    <row r="36" spans="14:24" ht="15.75" customHeight="1">
      <c r="O36" s="19"/>
      <c r="P36" s="20">
        <f>SUM(P30:P35)</f>
        <v>0</v>
      </c>
      <c r="Q36" s="20">
        <f t="shared" ref="Q36:T36" si="7">SUM(Q30:Q35)</f>
        <v>1</v>
      </c>
      <c r="R36" s="20">
        <f t="shared" si="7"/>
        <v>1</v>
      </c>
      <c r="S36" s="20">
        <f t="shared" si="7"/>
        <v>0</v>
      </c>
      <c r="T36" s="21">
        <f t="shared" si="7"/>
        <v>0</v>
      </c>
      <c r="V36" s="25">
        <f>SUM(P36:T36)</f>
        <v>2</v>
      </c>
      <c r="W36" s="28" t="s">
        <v>36</v>
      </c>
      <c r="X36" s="26">
        <f>(V36/$V$39)*100</f>
        <v>6.8965517241379306</v>
      </c>
    </row>
    <row r="37" spans="14:24" ht="15.75" customHeight="1">
      <c r="O37" s="22" t="s">
        <v>36</v>
      </c>
      <c r="P37" s="23">
        <f>(P36/6)*100</f>
        <v>0</v>
      </c>
      <c r="Q37" s="23">
        <f t="shared" ref="Q37:T37" si="8">(Q36/6)*100</f>
        <v>16.666666666666664</v>
      </c>
      <c r="R37" s="23">
        <f t="shared" si="8"/>
        <v>16.666666666666664</v>
      </c>
      <c r="S37" s="23">
        <f t="shared" si="8"/>
        <v>0</v>
      </c>
      <c r="T37" s="24">
        <f t="shared" si="8"/>
        <v>0</v>
      </c>
    </row>
    <row r="39" spans="14:24" ht="15.75" customHeight="1">
      <c r="O39" s="28" t="s">
        <v>37</v>
      </c>
      <c r="P39" s="29">
        <f>P10+P19+P37</f>
        <v>100</v>
      </c>
      <c r="Q39" s="29">
        <f t="shared" ref="Q39:T39" si="9">Q10+Q19+Q37</f>
        <v>83.333333333333314</v>
      </c>
      <c r="R39" s="29">
        <f t="shared" si="9"/>
        <v>99.999999999999972</v>
      </c>
      <c r="S39" s="29">
        <f t="shared" si="9"/>
        <v>100</v>
      </c>
      <c r="T39" s="29">
        <f t="shared" si="9"/>
        <v>99.999999999999986</v>
      </c>
      <c r="U39" s="29"/>
      <c r="V39" s="30">
        <f>SUM(V9:V37)</f>
        <v>29</v>
      </c>
      <c r="W39" s="30"/>
      <c r="X39" s="27">
        <f>SUM(X9:X37)</f>
        <v>100.00000000000001</v>
      </c>
    </row>
    <row r="44" spans="14:24" ht="15.75" customHeight="1">
      <c r="N44">
        <v>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4" sqref="H4"/>
    </sheetView>
  </sheetViews>
  <sheetFormatPr baseColWidth="10" defaultRowHeight="12" x14ac:dyDescent="0"/>
  <sheetData>
    <row r="1" spans="1:6">
      <c r="A1" s="9"/>
      <c r="B1" s="18">
        <v>1</v>
      </c>
      <c r="C1" s="18">
        <v>2</v>
      </c>
      <c r="D1" s="18">
        <v>3</v>
      </c>
      <c r="E1" s="18">
        <v>4</v>
      </c>
      <c r="F1" s="18">
        <v>5</v>
      </c>
    </row>
    <row r="2" spans="1:6">
      <c r="A2" s="17" t="s">
        <v>15</v>
      </c>
      <c r="B2" s="16">
        <v>2</v>
      </c>
      <c r="C2" s="16">
        <v>4</v>
      </c>
      <c r="D2" s="16">
        <v>4</v>
      </c>
      <c r="E2" s="16">
        <v>1</v>
      </c>
      <c r="F2" s="16">
        <v>2</v>
      </c>
    </row>
    <row r="3" spans="1:6">
      <c r="A3" s="17" t="s">
        <v>16</v>
      </c>
      <c r="B3" s="16">
        <v>1</v>
      </c>
      <c r="C3" s="16">
        <v>2</v>
      </c>
      <c r="D3" s="16">
        <v>2</v>
      </c>
      <c r="E3" s="16">
        <v>1</v>
      </c>
      <c r="F3" s="16">
        <v>1</v>
      </c>
    </row>
    <row r="4" spans="1:6">
      <c r="A4" s="17" t="s">
        <v>17</v>
      </c>
      <c r="B4" s="16">
        <v>1</v>
      </c>
      <c r="C4" s="16">
        <v>2</v>
      </c>
      <c r="D4" s="16">
        <v>1</v>
      </c>
      <c r="E4" s="16">
        <v>1</v>
      </c>
      <c r="F4" s="16">
        <v>1</v>
      </c>
    </row>
    <row r="5" spans="1:6">
      <c r="A5" s="17" t="s">
        <v>18</v>
      </c>
      <c r="B5" s="16">
        <v>1</v>
      </c>
      <c r="C5" s="16">
        <v>2</v>
      </c>
      <c r="D5" s="16">
        <v>1</v>
      </c>
      <c r="E5" s="16">
        <v>1</v>
      </c>
      <c r="F5" s="16">
        <v>1</v>
      </c>
    </row>
    <row r="6" spans="1:6">
      <c r="A6" s="17" t="s">
        <v>19</v>
      </c>
      <c r="B6" s="16">
        <v>1</v>
      </c>
      <c r="C6" s="16">
        <v>3</v>
      </c>
      <c r="D6" s="16">
        <v>1</v>
      </c>
      <c r="E6" s="16">
        <v>1</v>
      </c>
      <c r="F6" s="16">
        <v>1</v>
      </c>
    </row>
    <row r="7" spans="1:6">
      <c r="A7" s="17" t="s">
        <v>27</v>
      </c>
      <c r="B7" s="16">
        <v>1</v>
      </c>
      <c r="C7" s="16">
        <v>1</v>
      </c>
      <c r="D7" s="16">
        <v>1</v>
      </c>
      <c r="E7" s="16">
        <v>1</v>
      </c>
      <c r="F7" s="16">
        <v>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tabSelected="1" topLeftCell="H1" workbookViewId="0">
      <selection activeCell="N11" sqref="N11"/>
    </sheetView>
  </sheetViews>
  <sheetFormatPr baseColWidth="10" defaultColWidth="14.5" defaultRowHeight="15.75" customHeight="1" x14ac:dyDescent="0"/>
  <cols>
    <col min="1" max="1" width="21.5" customWidth="1"/>
    <col min="2" max="2" width="12" bestFit="1" customWidth="1"/>
    <col min="3" max="3" width="17.1640625" customWidth="1"/>
    <col min="4" max="4" width="16.33203125" customWidth="1"/>
    <col min="5" max="5" width="17.5" customWidth="1"/>
    <col min="6" max="6" width="20" customWidth="1"/>
    <col min="7" max="7" width="16.33203125" customWidth="1"/>
    <col min="8" max="8" width="20" customWidth="1"/>
    <col min="9" max="9" width="16.6640625" customWidth="1"/>
    <col min="10" max="10" width="16.33203125" customWidth="1"/>
    <col min="11" max="11" width="17" customWidth="1"/>
    <col min="12" max="12" width="21.5" customWidth="1"/>
    <col min="13" max="13" width="16.6640625" customWidth="1"/>
  </cols>
  <sheetData>
    <row r="1" spans="1:28" ht="15.75" customHeight="1">
      <c r="A1" t="s">
        <v>0</v>
      </c>
      <c r="C1" t="s">
        <v>1</v>
      </c>
      <c r="D1" t="s">
        <v>2</v>
      </c>
      <c r="E1" t="s">
        <v>3</v>
      </c>
      <c r="F1" t="s">
        <v>4</v>
      </c>
      <c r="G1" t="s">
        <v>5</v>
      </c>
      <c r="H1" t="s">
        <v>6</v>
      </c>
      <c r="I1" t="s">
        <v>7</v>
      </c>
      <c r="J1" t="s">
        <v>8</v>
      </c>
      <c r="K1" t="s">
        <v>9</v>
      </c>
      <c r="L1" t="s">
        <v>10</v>
      </c>
      <c r="M1" t="s">
        <v>11</v>
      </c>
    </row>
    <row r="2" spans="1:28" ht="15.75" customHeight="1">
      <c r="A2" s="3">
        <v>42053.511470405087</v>
      </c>
      <c r="B2" s="3"/>
      <c r="C2" s="4">
        <v>1</v>
      </c>
      <c r="D2" s="4">
        <v>1</v>
      </c>
      <c r="E2" s="4">
        <v>1</v>
      </c>
      <c r="F2" s="4">
        <v>1</v>
      </c>
      <c r="G2" s="4">
        <v>1</v>
      </c>
      <c r="H2" s="4">
        <v>4</v>
      </c>
      <c r="I2" s="4">
        <v>5</v>
      </c>
      <c r="J2" s="4">
        <v>6</v>
      </c>
      <c r="K2" s="4">
        <v>1</v>
      </c>
      <c r="L2" s="4">
        <v>2</v>
      </c>
      <c r="M2" s="5"/>
    </row>
    <row r="3" spans="1:28" ht="15.75" customHeight="1">
      <c r="A3" s="3">
        <v>42058.850273506949</v>
      </c>
      <c r="B3" s="3"/>
      <c r="C3" s="4">
        <v>1</v>
      </c>
      <c r="D3" s="4">
        <v>2</v>
      </c>
      <c r="E3" s="4">
        <v>4</v>
      </c>
      <c r="F3" s="4">
        <v>1</v>
      </c>
      <c r="G3" s="4">
        <v>1</v>
      </c>
      <c r="H3" s="4">
        <v>1</v>
      </c>
      <c r="I3" s="4">
        <v>2</v>
      </c>
      <c r="J3" s="4">
        <v>2</v>
      </c>
      <c r="K3" s="4">
        <v>1</v>
      </c>
      <c r="L3" s="4">
        <v>1</v>
      </c>
      <c r="M3" s="4" t="s">
        <v>12</v>
      </c>
    </row>
    <row r="4" spans="1:28" ht="15.75" customHeight="1">
      <c r="A4" s="3">
        <v>42058.861066446763</v>
      </c>
      <c r="B4" s="3"/>
      <c r="C4" s="4">
        <v>5</v>
      </c>
      <c r="D4" s="4">
        <v>5</v>
      </c>
      <c r="E4" s="4">
        <v>4</v>
      </c>
      <c r="F4" s="4">
        <v>6</v>
      </c>
      <c r="G4" s="4">
        <v>7</v>
      </c>
      <c r="H4" s="4">
        <v>7</v>
      </c>
      <c r="I4" s="4">
        <v>5</v>
      </c>
      <c r="J4" s="4">
        <v>7</v>
      </c>
      <c r="K4" s="4">
        <v>7</v>
      </c>
      <c r="L4" s="4">
        <v>7</v>
      </c>
      <c r="M4" s="5"/>
    </row>
    <row r="5" spans="1:28" s="9" customFormat="1" ht="84">
      <c r="A5" s="9" t="s">
        <v>0</v>
      </c>
      <c r="D5" s="9" t="s">
        <v>1</v>
      </c>
      <c r="E5" s="9" t="s">
        <v>2</v>
      </c>
      <c r="F5" s="9" t="s">
        <v>3</v>
      </c>
      <c r="G5" s="9" t="s">
        <v>4</v>
      </c>
      <c r="H5" s="9" t="s">
        <v>5</v>
      </c>
      <c r="I5" s="9" t="s">
        <v>6</v>
      </c>
      <c r="J5" s="9" t="s">
        <v>7</v>
      </c>
      <c r="K5" s="9" t="s">
        <v>8</v>
      </c>
      <c r="L5" s="9" t="s">
        <v>9</v>
      </c>
      <c r="M5" s="9" t="s">
        <v>10</v>
      </c>
      <c r="N5" s="9" t="s">
        <v>11</v>
      </c>
    </row>
    <row r="6" spans="1:28" ht="15.75" customHeight="1">
      <c r="A6" s="1">
        <v>42053.511470405087</v>
      </c>
      <c r="B6" s="10" t="s">
        <v>20</v>
      </c>
      <c r="C6" s="10" t="s">
        <v>15</v>
      </c>
      <c r="D6" s="2">
        <v>1</v>
      </c>
      <c r="E6" s="2">
        <v>1</v>
      </c>
      <c r="F6" s="2">
        <v>1</v>
      </c>
      <c r="G6" s="2">
        <v>1</v>
      </c>
      <c r="H6" s="2">
        <v>1</v>
      </c>
      <c r="I6" s="2">
        <v>2</v>
      </c>
      <c r="J6" s="2">
        <v>4</v>
      </c>
      <c r="K6" s="2">
        <v>4</v>
      </c>
      <c r="L6" s="2">
        <v>1</v>
      </c>
      <c r="M6" s="2">
        <v>2</v>
      </c>
    </row>
    <row r="7" spans="1:28" ht="15.75" customHeight="1">
      <c r="A7" s="1">
        <v>42058.850273506949</v>
      </c>
      <c r="B7" s="10" t="s">
        <v>21</v>
      </c>
      <c r="C7" s="10" t="s">
        <v>16</v>
      </c>
      <c r="D7" s="2">
        <v>1</v>
      </c>
      <c r="E7" s="2">
        <v>2</v>
      </c>
      <c r="F7" s="2">
        <v>2</v>
      </c>
      <c r="G7" s="2">
        <v>1</v>
      </c>
      <c r="H7" s="2">
        <v>1</v>
      </c>
      <c r="I7" s="2">
        <v>1</v>
      </c>
      <c r="J7" s="2">
        <v>2</v>
      </c>
      <c r="K7" s="2">
        <v>2</v>
      </c>
      <c r="L7" s="2">
        <v>1</v>
      </c>
      <c r="M7" s="2">
        <v>1</v>
      </c>
      <c r="N7" s="2" t="s">
        <v>12</v>
      </c>
    </row>
    <row r="8" spans="1:28" ht="15.75" customHeight="1">
      <c r="A8" s="1">
        <v>42058.861066446763</v>
      </c>
      <c r="B8" s="10" t="s">
        <v>22</v>
      </c>
      <c r="C8" s="10" t="s">
        <v>17</v>
      </c>
      <c r="D8" s="2">
        <v>4</v>
      </c>
      <c r="E8" s="2">
        <v>4</v>
      </c>
      <c r="F8" s="2">
        <v>2</v>
      </c>
      <c r="G8" s="2">
        <v>4</v>
      </c>
      <c r="H8" s="2">
        <v>5</v>
      </c>
      <c r="I8" s="2">
        <v>5</v>
      </c>
      <c r="J8" s="2">
        <v>4</v>
      </c>
      <c r="K8" s="2">
        <v>5</v>
      </c>
      <c r="L8" s="2">
        <v>5</v>
      </c>
      <c r="M8" s="2">
        <v>5</v>
      </c>
    </row>
    <row r="9" spans="1:28" ht="15.75" customHeight="1">
      <c r="A9" s="1">
        <v>42059.63212962963</v>
      </c>
      <c r="B9" s="10" t="s">
        <v>23</v>
      </c>
      <c r="C9" s="10" t="s">
        <v>18</v>
      </c>
      <c r="D9" s="2">
        <v>1</v>
      </c>
      <c r="E9" s="2">
        <v>3</v>
      </c>
      <c r="F9" s="2">
        <v>2</v>
      </c>
      <c r="G9" s="2">
        <v>1</v>
      </c>
      <c r="H9" s="2">
        <v>1</v>
      </c>
      <c r="I9" s="2">
        <v>1</v>
      </c>
      <c r="J9" s="2">
        <v>2</v>
      </c>
      <c r="K9" s="2">
        <v>1</v>
      </c>
      <c r="L9" s="2">
        <v>1</v>
      </c>
      <c r="M9" s="2">
        <v>1</v>
      </c>
      <c r="N9" s="2" t="s">
        <v>13</v>
      </c>
      <c r="O9" s="2"/>
      <c r="P9" s="2"/>
      <c r="Q9" s="2"/>
      <c r="R9" s="2"/>
      <c r="S9" s="2"/>
      <c r="T9" s="2"/>
      <c r="U9" s="2"/>
      <c r="V9" s="2"/>
      <c r="W9" s="2"/>
      <c r="X9" s="2"/>
      <c r="Y9" s="2"/>
      <c r="Z9" s="2"/>
      <c r="AA9" s="2"/>
      <c r="AB9" s="8"/>
    </row>
    <row r="10" spans="1:28" ht="15.75" customHeight="1">
      <c r="A10" s="1">
        <v>42059.723761574074</v>
      </c>
      <c r="B10" s="10" t="s">
        <v>24</v>
      </c>
      <c r="C10" s="10" t="s">
        <v>19</v>
      </c>
      <c r="D10" s="2">
        <v>2</v>
      </c>
      <c r="E10" s="2">
        <v>1</v>
      </c>
      <c r="F10" s="2">
        <v>2</v>
      </c>
      <c r="G10" s="2">
        <v>1</v>
      </c>
      <c r="H10" s="2">
        <v>1</v>
      </c>
      <c r="I10" s="2">
        <v>1</v>
      </c>
      <c r="J10" s="2">
        <v>3</v>
      </c>
      <c r="K10" s="2">
        <v>1</v>
      </c>
      <c r="L10" s="2">
        <v>1</v>
      </c>
      <c r="M10" s="2">
        <v>1</v>
      </c>
      <c r="N10" s="2" t="s">
        <v>14</v>
      </c>
      <c r="O10" s="2"/>
      <c r="P10" s="2"/>
      <c r="Q10" s="2"/>
      <c r="R10" s="2"/>
      <c r="S10" s="2"/>
      <c r="T10" s="2"/>
      <c r="U10" s="2"/>
      <c r="V10" s="2"/>
      <c r="W10" s="2"/>
      <c r="X10" s="2"/>
      <c r="Y10" s="2"/>
      <c r="Z10" s="2"/>
      <c r="AA10" s="2"/>
      <c r="AB10" s="8"/>
    </row>
    <row r="11" spans="1:28" ht="15.75" customHeight="1">
      <c r="A11" s="10">
        <v>42060.683217592596</v>
      </c>
      <c r="B11" s="10" t="s">
        <v>26</v>
      </c>
      <c r="C11" s="10" t="s">
        <v>27</v>
      </c>
      <c r="D11" s="2">
        <v>2</v>
      </c>
      <c r="E11" s="2">
        <v>1</v>
      </c>
      <c r="F11" s="2">
        <v>1</v>
      </c>
      <c r="G11" s="2">
        <v>2</v>
      </c>
      <c r="H11" s="2">
        <v>1</v>
      </c>
      <c r="I11" s="2">
        <v>1</v>
      </c>
      <c r="J11" s="2">
        <v>1</v>
      </c>
      <c r="K11" s="2">
        <v>1</v>
      </c>
      <c r="L11" s="2">
        <v>1</v>
      </c>
      <c r="M11" s="2">
        <v>2</v>
      </c>
      <c r="N11" s="2" t="s">
        <v>25</v>
      </c>
      <c r="O11" s="8"/>
      <c r="P11" s="8"/>
      <c r="Q11" s="8"/>
      <c r="R11" s="8"/>
      <c r="S11" s="8"/>
      <c r="T11" s="8"/>
      <c r="U11" s="8"/>
      <c r="V11" s="8"/>
      <c r="W11" s="8"/>
      <c r="X11" s="8"/>
      <c r="Y11" s="8"/>
      <c r="Z11" s="8"/>
      <c r="AA11" s="8"/>
      <c r="AB11" s="8"/>
    </row>
    <row r="12" spans="1:28" ht="15.75" customHeight="1">
      <c r="A12" s="7"/>
      <c r="B12" s="7"/>
      <c r="C12" s="8"/>
      <c r="D12" s="8"/>
      <c r="E12" s="8"/>
      <c r="F12" s="8"/>
      <c r="G12" s="8"/>
      <c r="H12" s="8"/>
      <c r="I12" s="8"/>
      <c r="J12" s="8"/>
      <c r="K12" s="8"/>
      <c r="L12" s="8"/>
      <c r="M12" s="8"/>
      <c r="N12" s="8"/>
      <c r="O12" s="8"/>
      <c r="P12" s="8"/>
      <c r="Q12" s="8"/>
      <c r="R12" s="8"/>
      <c r="S12" s="8"/>
      <c r="T12" s="8"/>
      <c r="U12" s="8"/>
      <c r="V12" s="8"/>
      <c r="W12" s="8"/>
      <c r="X12" s="8"/>
      <c r="Y12" s="8"/>
      <c r="Z12" s="8"/>
      <c r="AA12" s="8"/>
    </row>
    <row r="14" spans="1:28" ht="15.75" customHeight="1">
      <c r="G14" s="6"/>
    </row>
    <row r="15" spans="1:28" ht="15.75" customHeight="1">
      <c r="A15" s="10"/>
      <c r="B15" s="10"/>
      <c r="D15" s="2"/>
      <c r="E15" s="2"/>
      <c r="F15" s="2"/>
      <c r="G15" s="2"/>
      <c r="H15" s="2"/>
      <c r="I15" s="2"/>
      <c r="J15" s="2"/>
      <c r="K15" s="2"/>
      <c r="L15" s="2"/>
      <c r="M15" s="2"/>
      <c r="N15" s="2"/>
      <c r="O15" s="8"/>
      <c r="P15" s="8"/>
      <c r="Q15" s="8"/>
      <c r="R15" s="8"/>
      <c r="S15" s="8"/>
      <c r="T15" s="8"/>
      <c r="U15" s="8"/>
      <c r="V15" s="8"/>
      <c r="W15" s="8"/>
      <c r="X15" s="8"/>
      <c r="Y15" s="8"/>
      <c r="Z15" s="8"/>
      <c r="AA15" s="8"/>
      <c r="AB15" s="8"/>
    </row>
    <row r="17" spans="1:13" ht="15.75" customHeight="1">
      <c r="A17" s="9" t="s">
        <v>0</v>
      </c>
      <c r="B17" s="9"/>
      <c r="C17" s="9"/>
      <c r="D17" s="18" t="s">
        <v>28</v>
      </c>
      <c r="E17" s="18" t="s">
        <v>29</v>
      </c>
      <c r="F17" s="18" t="s">
        <v>30</v>
      </c>
      <c r="G17" s="18" t="s">
        <v>31</v>
      </c>
      <c r="H17" s="18" t="s">
        <v>32</v>
      </c>
      <c r="I17" s="18">
        <v>1</v>
      </c>
      <c r="J17" s="18">
        <v>2</v>
      </c>
      <c r="K17" s="18">
        <v>3</v>
      </c>
      <c r="L17" s="18">
        <v>4</v>
      </c>
      <c r="M17" s="18">
        <v>5</v>
      </c>
    </row>
    <row r="18" spans="1:13" ht="15.75" customHeight="1">
      <c r="A18" s="1">
        <v>42053.511470405087</v>
      </c>
      <c r="B18" s="10" t="s">
        <v>20</v>
      </c>
      <c r="C18" s="17" t="s">
        <v>15</v>
      </c>
      <c r="D18" s="15">
        <v>1</v>
      </c>
      <c r="E18" s="15">
        <v>1</v>
      </c>
      <c r="F18" s="15">
        <v>1</v>
      </c>
      <c r="G18" s="15">
        <v>1</v>
      </c>
      <c r="H18" s="15">
        <v>1</v>
      </c>
      <c r="I18" s="16">
        <v>2</v>
      </c>
      <c r="J18" s="16">
        <v>4</v>
      </c>
      <c r="K18" s="16">
        <v>4</v>
      </c>
      <c r="L18" s="16">
        <v>1</v>
      </c>
      <c r="M18" s="16">
        <v>2</v>
      </c>
    </row>
    <row r="19" spans="1:13" ht="15.75" customHeight="1">
      <c r="A19" s="1">
        <v>42058.850273506949</v>
      </c>
      <c r="B19" s="10" t="s">
        <v>21</v>
      </c>
      <c r="C19" s="17" t="s">
        <v>16</v>
      </c>
      <c r="D19" s="15">
        <v>1</v>
      </c>
      <c r="E19" s="15">
        <v>2</v>
      </c>
      <c r="F19" s="15">
        <v>2</v>
      </c>
      <c r="G19" s="15">
        <v>1</v>
      </c>
      <c r="H19" s="15">
        <v>1</v>
      </c>
      <c r="I19" s="16">
        <v>1</v>
      </c>
      <c r="J19" s="16">
        <v>2</v>
      </c>
      <c r="K19" s="16">
        <v>2</v>
      </c>
      <c r="L19" s="16">
        <v>1</v>
      </c>
      <c r="M19" s="16">
        <v>1</v>
      </c>
    </row>
    <row r="20" spans="1:13" ht="15.75" customHeight="1">
      <c r="A20" s="1">
        <v>42058.861066446763</v>
      </c>
      <c r="B20" s="10" t="s">
        <v>22</v>
      </c>
      <c r="C20" s="17" t="s">
        <v>17</v>
      </c>
      <c r="D20" s="15">
        <v>4</v>
      </c>
      <c r="E20" s="15">
        <v>4</v>
      </c>
      <c r="F20" s="15">
        <v>2</v>
      </c>
      <c r="G20" s="15">
        <v>4</v>
      </c>
      <c r="H20" s="15">
        <v>5</v>
      </c>
      <c r="I20" s="16">
        <v>5</v>
      </c>
      <c r="J20" s="16">
        <v>4</v>
      </c>
      <c r="K20" s="16">
        <v>5</v>
      </c>
      <c r="L20" s="16">
        <v>5</v>
      </c>
      <c r="M20" s="16">
        <v>5</v>
      </c>
    </row>
    <row r="21" spans="1:13" ht="15.75" customHeight="1">
      <c r="A21" s="1">
        <v>42059.63212962963</v>
      </c>
      <c r="B21" s="10" t="s">
        <v>23</v>
      </c>
      <c r="C21" s="17" t="s">
        <v>18</v>
      </c>
      <c r="D21" s="15">
        <v>1</v>
      </c>
      <c r="E21" s="15">
        <v>3</v>
      </c>
      <c r="F21" s="15">
        <v>2</v>
      </c>
      <c r="G21" s="15">
        <v>1</v>
      </c>
      <c r="H21" s="15">
        <v>1</v>
      </c>
      <c r="I21" s="16">
        <v>1</v>
      </c>
      <c r="J21" s="16">
        <v>2</v>
      </c>
      <c r="K21" s="16">
        <v>1</v>
      </c>
      <c r="L21" s="16">
        <v>1</v>
      </c>
      <c r="M21" s="16">
        <v>1</v>
      </c>
    </row>
    <row r="22" spans="1:13" ht="15.75" customHeight="1">
      <c r="A22" s="1">
        <v>42059.723761574074</v>
      </c>
      <c r="B22" s="10" t="s">
        <v>24</v>
      </c>
      <c r="C22" s="17" t="s">
        <v>19</v>
      </c>
      <c r="D22" s="15">
        <v>2</v>
      </c>
      <c r="E22" s="15">
        <v>1</v>
      </c>
      <c r="F22" s="15">
        <v>2</v>
      </c>
      <c r="G22" s="15">
        <v>1</v>
      </c>
      <c r="H22" s="15">
        <v>1</v>
      </c>
      <c r="I22" s="16">
        <v>1</v>
      </c>
      <c r="J22" s="16">
        <v>3</v>
      </c>
      <c r="K22" s="16">
        <v>1</v>
      </c>
      <c r="L22" s="16">
        <v>1</v>
      </c>
      <c r="M22" s="16">
        <v>1</v>
      </c>
    </row>
    <row r="23" spans="1:13" ht="15.75" customHeight="1">
      <c r="A23" s="10">
        <v>42060.683217592596</v>
      </c>
      <c r="B23" s="10" t="s">
        <v>26</v>
      </c>
      <c r="C23" s="17" t="s">
        <v>27</v>
      </c>
      <c r="D23" s="15">
        <v>2</v>
      </c>
      <c r="E23" s="15">
        <v>1</v>
      </c>
      <c r="F23" s="15">
        <v>1</v>
      </c>
      <c r="G23" s="15">
        <v>2</v>
      </c>
      <c r="H23" s="15">
        <v>1</v>
      </c>
      <c r="I23" s="16">
        <v>1</v>
      </c>
      <c r="J23" s="16">
        <v>1</v>
      </c>
      <c r="K23" s="16">
        <v>1</v>
      </c>
      <c r="L23" s="16">
        <v>1</v>
      </c>
      <c r="M23" s="16">
        <v>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Facilidade de Uso</vt:lpstr>
      <vt:lpstr>Utilidade Percebida</vt:lpstr>
      <vt:lpstr>Utilidade 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Bühler</cp:lastModifiedBy>
  <dcterms:modified xsi:type="dcterms:W3CDTF">2015-02-26T06:11:03Z</dcterms:modified>
</cp:coreProperties>
</file>