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fi/Fisker-Bødker klanen Dropbox/Nis Fisker-Bødker/Sync_PhD/Robot/openTron_electrodepo/BOM/"/>
    </mc:Choice>
  </mc:AlternateContent>
  <xr:revisionPtr revIDLastSave="0" documentId="13_ncr:1_{201AA8F0-1F50-9944-A1B5-ACA3345515D7}" xr6:coauthVersionLast="47" xr6:coauthVersionMax="47" xr10:uidLastSave="{00000000-0000-0000-0000-000000000000}"/>
  <bookViews>
    <workbookView xWindow="0" yWindow="700" windowWidth="27040" windowHeight="15780" xr2:uid="{89D9A6E7-70FC-4644-BEFC-FABCF0E1D0F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  <c r="F68" i="1"/>
  <c r="F67" i="1"/>
  <c r="F101" i="1"/>
  <c r="F66" i="1"/>
  <c r="F100" i="1"/>
  <c r="F99" i="1"/>
  <c r="F98" i="1"/>
  <c r="F65" i="1"/>
  <c r="F34" i="1"/>
  <c r="F64" i="1"/>
  <c r="F63" i="1"/>
  <c r="F62" i="1"/>
  <c r="F61" i="1"/>
  <c r="F60" i="1"/>
  <c r="F90" i="1"/>
  <c r="F91" i="1"/>
  <c r="F92" i="1"/>
  <c r="F93" i="1"/>
  <c r="F94" i="1"/>
  <c r="F95" i="1"/>
  <c r="F96" i="1"/>
  <c r="F97" i="1"/>
  <c r="F89" i="1"/>
  <c r="F102" i="1"/>
  <c r="F78" i="1"/>
  <c r="F79" i="1"/>
  <c r="F80" i="1"/>
  <c r="F81" i="1"/>
  <c r="F82" i="1"/>
  <c r="F76" i="1"/>
  <c r="F77" i="1"/>
  <c r="F32" i="1"/>
  <c r="F59" i="1"/>
  <c r="F58" i="1"/>
  <c r="F53" i="1"/>
  <c r="F54" i="1"/>
  <c r="F55" i="1"/>
  <c r="F56" i="1"/>
  <c r="F57" i="1"/>
  <c r="F52" i="1"/>
  <c r="F41" i="1"/>
  <c r="F42" i="1"/>
  <c r="F43" i="1"/>
  <c r="F44" i="1"/>
  <c r="F45" i="1"/>
  <c r="F40" i="1"/>
  <c r="F11" i="1"/>
  <c r="F31" i="1"/>
  <c r="F30" i="1"/>
  <c r="F29" i="1"/>
  <c r="F28" i="1"/>
  <c r="F33" i="1"/>
  <c r="F27" i="1"/>
  <c r="F26" i="1"/>
  <c r="F103" i="1" l="1"/>
  <c r="H103" i="1" s="1"/>
  <c r="F83" i="1"/>
  <c r="F84" i="1" s="1"/>
  <c r="F46" i="1"/>
  <c r="F47" i="1" s="1"/>
  <c r="F70" i="1"/>
  <c r="F71" i="1" s="1"/>
  <c r="F25" i="1"/>
  <c r="F24" i="1"/>
  <c r="F23" i="1"/>
  <c r="F22" i="1"/>
  <c r="F21" i="1"/>
  <c r="F20" i="1"/>
  <c r="F19" i="1"/>
  <c r="F18" i="1"/>
  <c r="F8" i="1"/>
  <c r="F9" i="1"/>
  <c r="F10" i="1"/>
  <c r="F7" i="1"/>
  <c r="F17" i="1"/>
  <c r="F6" i="1"/>
  <c r="G103" i="1" l="1"/>
  <c r="H71" i="1"/>
  <c r="G71" i="1"/>
  <c r="H47" i="1"/>
  <c r="G47" i="1"/>
  <c r="H84" i="1"/>
  <c r="G84" i="1"/>
  <c r="F12" i="1"/>
  <c r="F13" i="1" s="1"/>
  <c r="F35" i="1"/>
  <c r="F36" i="1" s="1"/>
  <c r="G36" i="1" s="1"/>
  <c r="H36" i="1" l="1"/>
  <c r="H114" i="1" s="1"/>
  <c r="G114" i="1"/>
</calcChain>
</file>

<file path=xl/sharedStrings.xml><?xml version="1.0" encoding="utf-8"?>
<sst xmlns="http://schemas.openxmlformats.org/spreadsheetml/2006/main" count="176" uniqueCount="130">
  <si>
    <t>Bill of Materials, Electrodeposition</t>
  </si>
  <si>
    <t>Nis Fisker-Bødker, 16-04-2024</t>
  </si>
  <si>
    <t>Hardware</t>
  </si>
  <si>
    <t>Item</t>
  </si>
  <si>
    <t>Link</t>
  </si>
  <si>
    <t>Cost per quantity</t>
  </si>
  <si>
    <t>Quantity</t>
  </si>
  <si>
    <t>Total</t>
  </si>
  <si>
    <t>Tools</t>
  </si>
  <si>
    <t>Makita Driver Drill</t>
  </si>
  <si>
    <t>https://www.amazon.ca/Makita-DHP482Z-Hammer-Driver-Drill/dp/B01C85KSVU/ref=sr_1_28?crid=F5G9IYR5EMYT&amp;dib=eyJ2IjoiMSJ9.MGDHImtugDniBjhuAT6seFoaFR6jrXU_0L9clJVO3pLFM-DonT2AUNnfWKkbBi1lBVEpZCH16OPkQFUMVFuDgcFngVuXddo-ytbsSzIX6rdgf_kNLWpAqpWxtSFEg9LoH1PqFv_9uavcI9h2ezm96zBwIz9ard65034dE_z1iytIzH_GzC47thdP5ahNAB61wyFm8D3nGrNpbV0tOllZAq3T5fusaob1asg3Svb8l0xT4dMrK11I1YY2bOIk9kx9DaukeoInfHNvApGsce9oDEP8ndBcKSBOsuQR0je03ks.mEOIXd1qam3kW8oqRo0qwdDUpBqA7ElF6ZtKaSFT5Gc&amp;dib_tag=se&amp;keywords=makita+18v+tools&amp;qid=1713270800&amp;sprefix=makita%2Caps%2C339&amp;sr=8-28</t>
  </si>
  <si>
    <t>Makita Battery</t>
  </si>
  <si>
    <t>https://www.amazon.ca/Makita-Y-00309-Li-Ion-Battery-Charger/dp/B075SM1LHH/ref=sr_1_7?crid=3GB2YM8E10M27&amp;dib=eyJ2IjoiMSJ9.uItBcEiDTw8_vlPFAIgsygNwCWZs670_pbAk1qt4OB6MViEXqXu2sJc9dThEwD82A1mZtia26G6GD_5jIxUGXYZ9hwhRf-ggntWghiazYFkuPIpJUWE0qVJ7N-Rqvg4gYlv3K50fRpk2ed7P_cwHYR8AxQpfmq_1B0T-0WamZum67pIhhrApM9ZK5Sw22ayByfHAmlykaOroKSHdpuIRkxGiMMI8ruYIR6ryw_W5t1kyjZud2NGW0KIWWnz2FEKDnyoJSUVK2IZWDyH_X5teWHdmZ0AjM3BNUB-SDzT-fXI.uoWoI40B9fbahGVmMDeCUOJEWeboM613E5iYVTMzHLw&amp;dib_tag=se&amp;keywords=makita+18v+battery&amp;qid=1713270934&amp;sprefix=makita+18v+battery%2Caps%2C163&amp;sr=8-7</t>
  </si>
  <si>
    <t>Tap drill set</t>
  </si>
  <si>
    <t>Drill set</t>
  </si>
  <si>
    <t>Conedrill etc</t>
  </si>
  <si>
    <t>https://www.amazon.ca/NordWolf-12-Piece-Countersink-Automatic-Compatible/dp/B083NWL5D2/ref=sr_1_49?crid=1HPP4VNLOHWDR&amp;dib=eyJ2IjoiMSJ9.9Tc6FYh4MQAlgsLe8Ju1yY6_E24xEsKNLofXg1NqvA0eUCN9E8EVnFgxy84vlcZIvdH9LJKOH9IjZCa0rg38yPqub4fE1GDE53a47qC3n3UmnEj_IACqPQhEXgTBm4LgKiqDoxPcuViZwpcW6-fc1oD2x-b7J3u4P7Fbs954tER5uE6NPIltayQrA2CHCJVUhDE_eyuX4bbg3POmW_4OtUfqUzwm93nKNa25H2H-tHPXe4kh-W2PA4klJivsQ5gSHFLthHcOG3OlGBK3hWFRswiqXQNMFAghfXYnF17qOM4.KKmBLtNiAwp_aEBrQa4oxQ6xRDYR7diBFDg3IC5judk&amp;dib_tag=se&amp;keywords=metric+metal+drill+set+case&amp;qid=1713271233&amp;sprefix=metircmetal+drill+set+case%2Caps%2C175&amp;sr=8-49</t>
  </si>
  <si>
    <t>https://www.amazon.ca/Bosch-CO21-Cobalt-Metal-Drill/dp/B06XY7W87H/ref=sr_1_35?crid=1PG2NG2WYENJY&amp;dib=eyJ2IjoiMSJ9.hZVMHu9E77GriNTe2wIfks0v8fZgneDWbRMHSoOMe56eLfwj8n0V97IyQhCU3FBwUuTTZjiBVb63E4AgTiEQzeibB2eu9h0pTnkuPrtuwN1DP-CQc4u5TELhN3IqG6WyGzIhHelHLMoYW11E73jEjxn1C25RyH_9B2OlNPK8Adz2VlAzs_h3oWYvkBV1_aqNkBzPeCsPFblp-bCjaZKd3XTq6bjIKtcSMJoYfSpyVZs5qz3OxhlZik_aetDcOfyxyFGHqOcsrfnrCFuNZnD_KVFMQN8XITPlmFxlKvZsOKI.QSI_MGGLnkZ4V3-X5Nvx5INUNDOTS4LrK5aluGiu_kY&amp;dib_tag=se&amp;keywords=industrial%2Bmetal%2Bdrill%2Bset%2Bmetric&amp;qid=1713271348&amp;sprefix=industrial%2Bmetal%2Bdrill%2Bset%2Bmetric%2B%2Caps%2C192&amp;sr=8-35&amp;th=1</t>
  </si>
  <si>
    <t>hubs.com</t>
  </si>
  <si>
    <t>Aluminum base (top)</t>
  </si>
  <si>
    <t>Aluminum base (bottom)</t>
  </si>
  <si>
    <t>Ultrasonic transducer</t>
  </si>
  <si>
    <t>Pt100 thermocouple</t>
  </si>
  <si>
    <t>Temperature sensor MCP9600</t>
  </si>
  <si>
    <t>Cartridge base</t>
  </si>
  <si>
    <t>Nickel Pt100 sleeve (corossion resistant)</t>
  </si>
  <si>
    <t>Well cartridge</t>
  </si>
  <si>
    <t>Aluminum base</t>
  </si>
  <si>
    <t>https://www.amazon.ca/GOONSDS-Nickel-Plate-Sheet-0-2x100x1000mm/dp/B09879LSZC/ref=sr_1_15?crid=14XQNS0DMAVF6&amp;dib=eyJ2IjoiMSJ9.FRT5ru8jf5OTtuhQELo5ELMtjcbxpkvWaGF23YNTlisL2KD5SawO8vJkBJBBDWgPBuYrUjrJ9vOmSF2jlVSUCMYecIY6mrOYqZlAUqjlDzXhbagHjJpP_vpMMrFolIcbzDspkUyvHO3FySNxG2maa2YAdmRiwkA8RjsLgqFHPeaPUwV9BlG_fMOz7R0HpK68GGNwcSQaJNQaL6faEQORgUFQdP087itgrXag5E3H28WYQSgBJfSIJxa2YVRu-jC9TzAA5b_z_FlYgYKW28emHVJUitYKkQjvsEg3_5AlKJE.JCjc8FtUyWifHMQJAPU6nS8jQSAmOQIQX_hgT4vRTrM&amp;dib_tag=se&amp;keywords=nickel+sheet&amp;qid=1713340932&amp;sprefix=nickel+s%2Caps%2C321&amp;sr=8-15</t>
  </si>
  <si>
    <t>Nickel tape 0,2mm thickness</t>
  </si>
  <si>
    <t>Double sided tape</t>
  </si>
  <si>
    <t>https://www.amazon.ca/Premium-Double-Sided-Adhesive-Tape/dp/B07B5YBN3Y/ref=sr_1_15?crid=3QURWNAPM82N9&amp;dib=eyJ2IjoiMSJ9.DPQOEgKOPTblvlttf40c2pS1Tu-jYrlwWQ1SQcvEko3h5jC_VNhR7PAvpZSmBOuy08AVCZoRnP-pywGN4P6Gi4EoAvwN3gh-dmcoSOzIjwKqZDVcJfgzB7FowaNAfFGcm4eGXpjZErC-QivPDWP3Xnw8jOWgQzAJIce5S4Z5zBl2X5f9VMlwxun4eth7SJNqwRjBZ4FaxCnaeSJSeqjwBahkZKVPPonkKT4ZMTv0TLRDgtve9ukgZNKCeg_6J7KVev0RcFIlzQ7B6WxJMvo_IWZIhtQu0jtIZmrhixp48mQ.2i9AP3iM1jNEeRosDez3dnCwXVvwgLZ03lrPRW9E8jo&amp;dib_tag=se&amp;keywords=double%2Bsided%2Btape%2Bweek%2B100mm&amp;qid=1713341334&amp;sprefix=double%2Bsided%2Btape%2Bweek%2B100m%2Caps%2C194&amp;sr=8-15&amp;th=1</t>
  </si>
  <si>
    <t>Estimated freight</t>
  </si>
  <si>
    <t>Gasgets</t>
  </si>
  <si>
    <t>https://www.amazon.ca/uxcell-Silicone-Ring-Width-Gasket/dp/B07CVJMN2M/ref=sr_1_11?crid=3116SQX37JZF3&amp;dib=eyJ2IjoiMSJ9.GXVPbeedgrFo68I8jLeLg5SLF9ik4PS2vnCD-AyZuVNKW00Nb6Sm4Z2hqDz65DprOhNxRUYUUTkfB5rgUaIgObv2RRDzSSDnqkAWy0F9s2hvaHPFZTejoBWcnvbWEsqAm1FNYz_bATfiNFJTUY864BdJfVukVoYmHtTFBHe984Jnt7imrpBI-tK61s4xoW7AH1b0568TZb_MKjjaXRbvzbXg7OYNLcRnt0ztEJaPyQMSGOQdzytr-B29hemxrgctY2fO-Dk1Wb6PViXhBBZRnayLqNU2FKLLCyFGVSbj0Gs.QH3kaDyQ2wqqqWmWIBzitdMxCpwxeXOK1FlORkXsAS0&amp;dib_tag=se&amp;keywords=gasket+10mm+OD&amp;qid=1713356223&amp;sprefix=gasket+10mm+o%2Caps%2C194&amp;sr=8-11</t>
  </si>
  <si>
    <t>https://www.sparkfun.com/products/251</t>
  </si>
  <si>
    <t>https://www.amazon.ca/Baglaum-Ultrasonic-Transducer-Cleaning-Machines/dp/B0CRYQLTQN/ref=sr_1_6?crid=3NYXG1ULCLSLJ&amp;dib=eyJ2IjoiMSJ9.v1ytqUVg9gIK9AW07uPl_FZ-jI06xiIQO56TRgZRiZH5T4hNJWfq6MpbfCDbGU-peBcG0UQrm40iuqI4uzfbnv6TlVOK32AU0CoeToZCTCWA1BkDzc-Q9DiFNouZsUvTdIXw4MpoKkL6AwRjM5ragNGSgtu5q9gl1KXFWZOxR2qbdQ7Knh4-U7rFyDUyAH14rLkhl-gTFke3-KSjYEMPzXMI4BBLTmyRhduZs_GjEfos65OYfZPEVlJ32Qq6vxt16AlLwrctFtBObzk2CtUAhXEV68j84AtGrCB8940DGig.KKrxZAbCzLf7KKEQ5dd_9TB6wA80VtnLvSKoiB9JEGA&amp;dib_tag=se&amp;keywords=ultrasonic+transducer&amp;qid=1713356358&amp;sprefix=ultrasonic+transduce%2Caps%2C210&amp;sr=8-6</t>
  </si>
  <si>
    <t>https://www.sparkfun.com/products/16295</t>
  </si>
  <si>
    <t>https://www.amazon.com/Temperature-Deep-Drawing-DS18B20-Thermowell-ThermocoupleProtection/dp/B0C61VT83G?th=1</t>
  </si>
  <si>
    <t>Aluminum rod ø10mm</t>
  </si>
  <si>
    <t>https://www.amazon.ca/MECCANIXITY-Round-Aluminum-Diameter-Length/dp/B09Y24WWGP/ref=sr_1_5?crid=24NP09TTAYMU6&amp;dib=eyJ2IjoiMSJ9.bcQ8EmhenBWuHv1WKbpRjEc-G9FuYoAjVyegS70a19gSI9P3YuXzt7Pp4gMBHL65LiaJH8AsQEyRkNafxKCcVzz3hkB5J9SvVfKFNIYeM7vmFn6AwIA0Hfs-jBfUbi6pFHi1nSFyd-v9pYAQ7WMmUmGRF06XDXx8myz-wtnxXclN88Z6J3HOpYucJTW0A5y-lQwC7OFG1Cd6btHSvKWtC-Av8XtSvMula36X5T1e4P5NQ-vGlG9JNNitwkXo3AmIvEVH1LxcBv_SgE4b1kEKq8-RMbOpo7Kvv-LWyDaZt5E.EvQg7iEx7U80Y1dz2tm3aAGIAtP-nyHLKsD9y391wu4&amp;dib_tag=se&amp;keywords=aluminum%2Brod%2B10mm&amp;qid=1713356837&amp;sprefix=aluminum%2Brod%2B10m%2Caps%2C188&amp;sr=8-5&amp;th=1</t>
  </si>
  <si>
    <t>M3, M4 screws flat head</t>
  </si>
  <si>
    <t>https://www.amazon.ca/Hilitchi-460-Piece-Metric-Countersunk-Assortment/dp/B06Y3JDM4R/ref=sr_1_27?crid=IURQ8GQ2SNRQ&amp;dib=eyJ2IjoiMSJ9.8ZpvmetF7s4DGjCG8vGGReUbEOBojLMzPhnbWtC2xcUtjp59sFsC3Hs3ZQzY8oOz7ox1JCCyyjtZgDD65nUjtIli34Z5rX4_SFWwwbspFxtks2NhJz7Q1dAibN2sa1SIzOmYtZ42hllPZpnq9qIcs83yjF0B_V8CVWkKKLpnNXJ63-1-SVx4jM3O0C3CqxLa9ZHu2sVPb5N4pnC3_mTkhrA1QGUIho2H-ye6ZqF1f5xVNWJxPqiN2FxDesngAEAKdDKRpGAS0JuwdZPU24slugESvDBaMuxnqqDtNBg-u4M.rtCZ7hsMJXLpRV9tbVeqTyg46a4MMHL7kKaga0OifGc&amp;dib_tag=se&amp;keywords=M4+screws+flat+head+304+stainless+steel&amp;qid=1713357060&amp;sprefix=m4+screws+flat+head+304+stainless+stee%2Caps%2C195&amp;sr=8-27</t>
  </si>
  <si>
    <t>https://www.amazon.ca/uxcell-Threaded-Stainless-Threads-M4-0-7/dp/B09L68MJJ5/ref=sr_1_15?crid=1OZVLT9M67BC2&amp;dib=eyJ2IjoiMSJ9.EzC9iH7rvYxOI7eVKMeoj1DtOD2ZeBi0cP9hWq4gNt-M6L6eznXHxftEJOiBl6f0rHFh5_bkws7TTdcN0emC29s28x4cFmN5x0gPfr7hkFgSjBkWjjJLNESkkndn1O5f-ac9UkYT447u7bvV9NRtwUwJa_DTaZF7D_IS16wkSJkDNOR_aLHnE9XSTYhnXByZMn_hjNZfnOMmYl-acF47EMeD2lRFetssuBxb7W-qgdwL-NwaekZxCx1kh3DLDSqyXFEqfLdAgu9FDRcv7Q_EDYa6KsewXWsf_q13gtxlFEU.cwVLZ7KU1Q8x6IKMnKAqz0pG_rs1vLF50Vsl0dhjWEo&amp;dib_tag=se&amp;keywords=M4%2B304%2Bstainless%2Bsteel&amp;qid=1713357125&amp;sprefix=m4%2B304%2Bstainless%2Bsteel%2Caps%2C195&amp;sr=8-15&amp;th=1</t>
  </si>
  <si>
    <t>M4 threaded rod 60mm</t>
  </si>
  <si>
    <t>M4 wing nut</t>
  </si>
  <si>
    <t>https://www.amazon.ca/uxcell-Stainless-Fasteners-Hurrican-Butterfly/dp/B07QB5NKDG/ref=sr_1_5?crid=2CA00FYTHKJHB&amp;dib=eyJ2IjoiMSJ9.l3LRILBaa5rms_CiSV1qF9NBcBJywg53l_TiL7jlE-Ed2xnUgtRI4u9SWS_HX78foM-Q4nH4kCkj5cdBqIEFNLGwMWJeXASvRUnBb9nrTcpmwjcOaMhO3SGWF2S9lw5zbvBtbVeOIj4GAXOPupa1o-OLp-2E04unkZN-P0H83hgZ-cQzhfY0Z29-vDPp86HmX2Q0xBr_mvxA7h5q4dbDW1roCDuBWuoLLVyFCyRof41m7b1a-MIe5b2zpJqy6zOQiAEzWdDWn65Qfpf3O_X8KupE8IaVRpLpzwaxoZxJwYc.IjR7NI8jkFVU4dLCsxfKjvAKM5La4prhRAVMD45zmGc&amp;dib_tag=se&amp;keywords=M4+wing+nut+stainless&amp;qid=1713357224&amp;sprefix=m4+wing+nut+stainles%2Caps%2C185&amp;sr=8-5</t>
  </si>
  <si>
    <t>https://www.sparkfun.com/products/18158</t>
  </si>
  <si>
    <t>https://www.sparkfun.com/products/16396</t>
  </si>
  <si>
    <t>https://www.sparkfun.com/products/16810</t>
  </si>
  <si>
    <t>Sparkfun Arduino</t>
  </si>
  <si>
    <t>Sparkfun LCD</t>
  </si>
  <si>
    <t>https://www.amazon.ca/Rubber-Absorber-Vibration-Silentblock-Bobbins/dp/B07H2BW3CX/ref=sr_1_8?crid=267N4B9UBNYXB&amp;dib=eyJ2IjoiMSJ9.8gO2tPWo9aHdZFFSiq3ceJHqOsnKr1N5m0IiVoIg-UGOYuI5elcbLKH15bKOiGnWor2FSHH56vLo5qxFNl0l_WhEc1B077gHxsdsGL9L_-Zf5_YfZmlzd6t7BoRnBSysVjLE_YsGV4sUMfWNNI8pXINlfyR_0RWROCBlK-InEPrbPL4b3wwOXNFQchzZAT_T5EqnUdqIZpYN3QGxTjRaiq7Cg83W9npusfbFf5sloR_juaEqlsgCpfBj72W8ddudaXOa-5011UH9bomdPBm_T8tXafZaY3EcGG4--rA5VTk.ffmom9Q_qdfEzJMVI3YleoPOtH5N0Z9UTuZ4JCcBwkM&amp;dib_tag=se&amp;keywords=m3+rubber&amp;qid=1713358153&amp;sprefix=m3+rubber%2Caps%2C194&amp;sr=8-8</t>
  </si>
  <si>
    <t>M3 8x8 Rubber shock absorbers</t>
  </si>
  <si>
    <t>Flat heating element 110V</t>
  </si>
  <si>
    <t>Sparkfun AC Solid state relay 110V</t>
  </si>
  <si>
    <t>Sparkfun Qwiic cable</t>
  </si>
  <si>
    <t>https://www.sparkfun.com/products/15081</t>
  </si>
  <si>
    <t>Metal saw</t>
  </si>
  <si>
    <t>https://www.amazon.ca/Craftsman-Hand-12-Inch-Hacksaw-CMHT20138/dp/B07R92S9YZ/ref=sr_1_5?crid=HX3H6FREYCB9&amp;dib=eyJ2IjoiMSJ9.iwuGhhebtcdTtCEfkCPVmX8xa9PDq7REt3wNfmO3Fv9jQ8473ehda_7ItsRYOkXgu--U8CyaNUBAZy7BcT0ZqMcI3hSWOTiy1qFUwZd0sIW1x440vbk3Pnfxdrn3sKFEJ3IiocAlMKpkrpyELF6p9hJyVZmqRUtysZlvueFtwiSHGt2I9CM6vI7vrBvXg9vXCwbWNLyG5PNRMvIfh64GBEo0vTXzTk3Czn8XzoK1ZiB8reoof72HzKN0iAMs0UaktXbCrAk39lTZtkg_7T65Brf157cF_3cJ-v2LoaBJ49A.0gOvbLW3uRwbLm_cD6-beH5YJXHOPX-c-VpH0n59-mg&amp;dib_tag=se&amp;keywords=metal+saw&amp;qid=1713358354&amp;sprefix=metal+sa%2Caps%2C196&amp;sr=8-5</t>
  </si>
  <si>
    <t>PP plastic top</t>
  </si>
  <si>
    <t>(alternatively PEEK)</t>
  </si>
  <si>
    <t>Robotic mount</t>
  </si>
  <si>
    <t>Nickel rod ø 10mm</t>
  </si>
  <si>
    <t>Mini Hydroflex reference electrode</t>
  </si>
  <si>
    <t>https://www.amazon.ca/RINGGLO-Antioxidant-Activity-Scientific-Experiment/dp/B0CCMD16QV/ref=sr_1_12?crid=2O5HHPC1WW2VR&amp;dib=eyJ2IjoiMSJ9._fG6KhiMXS62VdJoY7ymNDvFELbprgyzPzvNd3dVzpxGqpqxvT1tryKcxJGBBgcr8HMN7sa1W8d8w3z1C2BGxiQb5v9MaDnTO6ysIzlnXVQgTDhsYY79hD6ot0DeXz-Lw5b5oT7im1nbgQocyMlFKgaMJl6wE8FAA2c-Iig9BrjzNgzQ8dcPWSUXfDaPjBEr377E_T4ZPhrvTxrX0aSB_DW5I_nKYBebBvlmZvzdqd5Aogep2yOgBm6h9OfjWI5AASQtL4MTIe6IdM37BItNsbQkdra35B11Dyc-fZOHB_o.tE8_-8IuYdoo36wS1PFBTBAd0jQUA5l0af6ZoTrRZ8Y&amp;dib_tag=se&amp;keywords=nickel%2Brod&amp;qid=1713359154&amp;sprefix=nickel%2Brod%2Caps%2C387&amp;sr=8-12&amp;th=1</t>
  </si>
  <si>
    <t>Platinum electrode</t>
  </si>
  <si>
    <t>https://www.amazon.ca/Platinum-Electrode-99-99-10mm-Customized-Specifications/dp/B0CP8XHCZ6/ref=sr_1_3?crid=2JYAAL8KIT4SS&amp;dib=eyJ2IjoiMSJ9.RSMFI9LRQ096JKhSDabR4GGe0pngjxmfHc-VAlhFBE0esUJ2zoY9bzuT0zYKrk4uq4t-ScPtYvA9grx3OJG0Mg6nOuQ0YCJ4wU4Tv4vUd7AD_5A9Z_l3N6xS2oREZaQQiLarjv52qshPORgam29fVaiHBnwL5WdXNbYadUpaKdLIAyGL8dYQQhtAQ252qMQ9yCbDh9U5z0OQIyxo7t9SGvDyvJzToFROAyGnlolktmSvinu5OmoMN2reVy2HyUPjtewKr0E07oU7WTvXckpaDlLzjlc-SSD_FM3MjwhVAeo.W6vnkuLh3HtvGLSl3QxfL6hkYAglwkRUSWeZumi67Vc&amp;dib_tag=se&amp;keywords=platinum%2Bplate%2B1mm&amp;qid=1713359323&amp;sprefix=platinum%2Bplate%2B1m%2Caps%2C199&amp;sr=8-3&amp;th=1</t>
  </si>
  <si>
    <t>https://www.amazon.ca/Platinum-Wire-gauge-99-9-6-inches/dp/B003E2Y2T6/ref=sr_1_4?crid=5K25IGU2ORCU&amp;dib=eyJ2IjoiMSJ9.vZruHtKGxbCbAmKhf8PkwUDVxEdQ70SnaVSiidwvhHqLU35zeI-y0QsG8NkMxYs13rk6sTajJYtV75cCpXM3HOIH5Cn22swL4efPyx7mBbOOcvb-wcmtKlZ7y4qMz8244i9zbz9t8rMiNX07dv0VoZZfhPVIfuU-hP6ipFIW3x8_0AS3Ke8MX3E-e41NJ2XdGzVpdZ-q1hXm6fiubQcqP3TaNXDaFk5tupEHvscI1Kk-P7SMzIRI9g-PKSx1qnf07EdFk97umaiTktaDiRs5gCeIoZEEPZ9bobouz0jcwSE.kxrQhTVTOwipLxGwETDdQWOjWfpzBes3BxDPCy7FvDs&amp;dib_tag=se&amp;keywords=platinum%2Bwire&amp;qid=1713360378&amp;sprefix=platinum%2Bw%2Caps%2C199&amp;sr=8-4&amp;th=1</t>
  </si>
  <si>
    <t>Electrical wire</t>
  </si>
  <si>
    <t>https://www.amazon.ca/CBAZY-Stranded-Flexible-Silicone-Electric/dp/B073RDG2J6/ref=sr_1_7?crid=1CDMOSJQAP7LM&amp;dib=eyJ2IjoiMSJ9.fYGqqALtUv1-uuvcHoDN2s3wGN6n3CX9d58W6uNFMHAUa-QoavOEWUCYzWxIvDnaAP7RxHH86aCJjY0xfIC_o2ElH22RTPSIsWrYsHxsWFk27K20Vs4mv9YF20KIsLtFWVRllMCKmumSS8ojb3_sOPZ3toGfhsWEq9q2j79Ib1SGLlfrKYQUAUpsnJ8eQ5G466juvjKxWHsCSMl3gM_dJvq43orHmSbmUsCon6bPRLnk4zdjmTEjnZSLUuq9OiLFFHcQw1caDL-tW3rN0JKeP5LrHLLJV-BDiPgmUdqmwWQ.ArLyq_XOT4dXKBEgWVWDPFjPDxtg7NjEPOtTOlsr3G0&amp;dib_tag=se&amp;keywords=wire&amp;qid=1713360553&amp;sprefix=wire%2Caps%2C214&amp;sr=8-7&amp;th=1</t>
  </si>
  <si>
    <t>Solder connecters</t>
  </si>
  <si>
    <t>https://www.amazon.ca/Connectors-Sopoby-Waterproof-Electrical-Automotive/dp/B07R4Z13P3/ref=sr_1_10?crid=1O5GU84TND1EC&amp;dib=eyJ2IjoiMSJ9.GCr2VfPTLpH3DUTuJmc9uhTXQifUC-TJR43NexTwb_ErFc3LGW17Cvu1K6bMLtdZrc5SR3NUvdBnxnviVO0V3Nt_B46c_mjj3_7EBiZen6uVWt1n8mPrJOwIGrsm8bXOxj4vKkXaAdyvV2hTS2oogSuUnBTlXpEtjg-7Dfp2fXOd2SKn2Ur_rIOfqjhQZPy-G_oHRcEpZdYMcRnHGf75rUoE55cYwhD3bSERwn0wYVesIZ7y0T7UMdZSMaseZKo62YbLcPhCSeUy7DWiePZJgsVfVGXtyjxiFPCTvZeiW1k.aaZz2sJNEUuDwQnm5SWFLuuJdCEhqFoJxTfZW1JsNuo&amp;dib_tag=se&amp;keywords=electrical%2Bwire%2Bconnectors&amp;qid=1713360665&amp;sprefix=electrical%2Bwire%2Bconnector%2Caps%2C195&amp;sr=8-10&amp;th=1</t>
  </si>
  <si>
    <t>Wire connectors</t>
  </si>
  <si>
    <t>https://www.amazon.ca/Compact-Splicing-Connector-Assortment-221-2401/dp/B0BXQG6RLQ/ref=sr_1_5?crid=WY66NQ6J90JR&amp;dib=eyJ2IjoiMSJ9.1hAA6FSPmFS9fXbGARymJg4nPb-X2K4W5MnyWD6lDXSbLYYDxi9B7VCOn-1Ntb3_4EgLs1BhKzTCz9AdEBwlFN2HCLAlNQSdLnGEEcC1sRWMArmszK7wWsFiSy-QeoJzQjJYI19ydtUhUGe6pBwaamrc0fbohE3ZlgmGKK59Y6W7Rui80Zvwwc9gbKDFIPfNJk1r1TvlVCenYNDJRQgRw5wkdZdPWMVhHU5zVu8nMiDKOt11fR0hr-S9Fu9S7_JszI0T65eVbyAZUUPOmqqTqoZQXADWoAgtm-Y7cueZSIQ.siPl_N9CP05PSGU29m7WUyzwiKDvYQ28sNwCnYwYkUo&amp;dib_tag=se&amp;keywords=electrical%2Bwire%2Blever%2Bnut%2Bconnectors%2Bwago&amp;qid=1713360734&amp;sprefix=electrical%2Bwire%2Blever%2Bnut%2Bconnectors%2Bwago%2Caps%2C183&amp;sr=8-5&amp;th=1</t>
  </si>
  <si>
    <t>Banana plug terminals</t>
  </si>
  <si>
    <t>https://www.amazon.ca/Speaker-Terminal-Binding-Adapter-Connector/dp/B07C2P4YNB/ref=sr_1_6?crid=B7PL1SD8WVFJ&amp;dib=eyJ2IjoiMSJ9._MUI_wx-k6fkvCWCJbfV1dn2YZd66Y1cwGFgYT2yPvwECXAeUbJ4X788iufRU2rXBwCY-3uMns_dYbBq66F2jQLRCSKgKlPAMGp7izGV5lf0gNqQB0uvpOg73rYougtbLvEKHT-YbVwnwmvJAJgrslEEof5zAYNjdV0MDOESL5M_PAr5-u2VTNRTqOPCapRAs_16H_oC7XLWOu4nblFZ8IwJs2LLTAiFRiikq1no3hAvH6Xv9uVu0EuHxGrCz5vumQO4DbA2GZgJ9LiqZdzfE33moDqMgKCF-9UFgz8tvBU.JnnwZvDzQ5bKmVbxAlwWrdNLdxlCnwJf1dDOAvYNmyg&amp;dib_tag=se&amp;keywords=banana+terminal&amp;qid=1713360772&amp;sprefix=banana+terminal%2Caps%2C195&amp;sr=8-6</t>
  </si>
  <si>
    <t>M3, M4 washers</t>
  </si>
  <si>
    <t>https://www.amazon.ca/260-Pcs-7-Size-QTEATAK-Stainless-Assortment/dp/B07LCB92CB/ref=sr_1_5?crid=AAAIR47AUZLA&amp;dib=eyJ2IjoiMSJ9.tqavr4SmYyU4q7QGNVHuF1MdB8ks_BZtTC0lbEIRGa2HFpZ21AANW2I1O5jAzmkOtixP_zEZEN5XUb7x9KUWxGLAJIEfj8Oj_-k6E_DdRj_uudyNfnyDarcnLR1vgmjnHqsJt9MioSXkmJzf6W9dp8eZ9hlq6bEbZJzaYVMZnOHwSrS4VPlvif-N1AiEhqe_-K4y26cX77lSLG_rWt_QADAmpQNVgNS2U5BJaMgPHFPPyTu8WtVcmcZ9oRU9R5nK1cJT7jcNg9NqdBFzfBEfd-E7nQj_UUMAbRpw8SdcGZA.KEQdkfumN7BrqtwuwwSg_OjIrWmd3aZ_PEihzctRodo&amp;dib_tag=se&amp;keywords=M3+M4+washers+stainless&amp;qid=1713361178&amp;sprefix=m3+m4+washers+stainles%2Caps%2C186&amp;sr=8-5</t>
  </si>
  <si>
    <t>Cleaning cartridge</t>
  </si>
  <si>
    <t>Peristaltic pump</t>
  </si>
  <si>
    <t>12V DC supply</t>
  </si>
  <si>
    <t>https://www.amazon.ca/Waterproof-Converter-Transformer-Voltage-3-Prong/dp/B08ZJZPF4Y/ref=sr_1_11?crid=148QVCOWJSVQD&amp;dib=eyJ2IjoiMSJ9.pVNdY3VhcswWruZheCO2VIxbse3NJf0MeVpPiVFXl7IsObDf9EoaeGeZN42jmDSlPeO-cZxGP6_dLksbBQPWqZS5KCUrKc5S9-zXO2OAVDitSawc69fKN8EGGsfzGhJaWdcZOBv7y92-bu7_2bkv2rAbxUMqbJXuS-9MpiqOjsqRIBts8kpob1X1xjyC1MzVPyPB2ceYFDJBo5WLdeXCFWFVNqXFTs6iyma1iZw9rc1u1hBoa0Rih-7HhTA_09JpIW_43-GMyfnDyUXy65zIuEnmRHjYMS0Um7w4n0jkKUg.DFuOEokg8RjqfCuoEpmq9Jf9LRw-l116wxioQl425IU&amp;dib_tag=se&amp;keywords=12V%2BDC%2Btransformer&amp;qid=1713361510&amp;sprefix=12v%2Bdc%2Btransformer%2Caps%2C254&amp;sr=8-11&amp;th=1</t>
  </si>
  <si>
    <t>12V relay</t>
  </si>
  <si>
    <t>https://www.sparkfun.com/products/16566</t>
  </si>
  <si>
    <t>https://www.amazon.ca/peristaltic-Kamoer-KPHM100-Service-high-Precision/dp/B09F69KYF3/ref=sr_1_16?crid=5GAJALPIL0GS&amp;dib=eyJ2IjoiMSJ9.vAYx0G_WkWIOJGvsrnS0FPCAgrFcmpX8mA9SkLlOZ-Pw3IQwTOhoR9hOsHKF3jbuHlIJ8BXDMu53TX4GEd0fwKKw8pRvh2owBX4eZKAp2NJIREPFGqCoosHKCWeEb0XhKODKkNBQsxHNVC-RXR3UmZdIYA-5QS0ZuQOy3pBNzOCSeMB44Yi_KB0i87XH8p3n5FbACIsBCWongLp5orXRpONC0cyEBI7O1e_QgnReWz9-bUS1PugRuMjXi4PZo3xD9-9ji7wAnZmcKdvyq0Fok0Mqg9aZbdPEJHnYrzcxM-Q.UMeGD_KIbr4YFU-n7AuLL_XvVYJKZ6GgfDkIsVunR_k&amp;dib_tag=se&amp;keywords=Peristaltic+pump+12V&amp;qid=1713361725&amp;sprefix=peristaltic+pump+12%2Caps%2C192&amp;sr=8-16</t>
  </si>
  <si>
    <t>https://www.amazon.ca/Yesallwas-Silicone-Flexible-Rubber-Transfer/dp/B07S5LL4HR/ref=sr_1_4?crid=3I16KZAQDBD88&amp;dib=eyJ2IjoiMSJ9.L2tq_S1-eVOePE2bnbUQHH-cLsbdoHtQZALoD_d6MW9faHkCUjNNY9-pA7zDVoY6mW6OXKIl9XLOJY2YoBtrvL0mnZ7R2_ESFWbqHuPI-qrkB3gzXvkMAYtv_cyj7z_2AEiKp3YpwfnWYfa7RkqRSDpj0uVJ3WTLDx66GCRHojlgfLSWyT298-Q3ci-_SDCyWkYW54DtlXIxkD0EXMfAvSOPoI9JlDU05SaCjfEsBb93KwGqB-u8f0wlYNiPegTMmPpqpysJCBwuTW6jKRz_F9qCcDJj4utduZTx4XW5b9k.V1hbUJXlWWkQAEok5l3UNqo9ogavK0k6lsCpnQ3-Q6w&amp;dib_tag=se&amp;keywords=silicone%2Btube%2B3ID%2B5%2Bmm%2BOD&amp;qid=1713361933&amp;sprefix=silicone%2Btube%2B3id%2B5%2Bmm%2Bod%2Caps%2C175&amp;sr=8-4&amp;th=1</t>
  </si>
  <si>
    <t>Silicone tubing 5mm OD, 3mm ID</t>
  </si>
  <si>
    <t>Cable zip ties</t>
  </si>
  <si>
    <t>https://www.amazon.ca/BESTIN-Self-Locking-Black-Nylon-12-Inch/dp/B0977LP2KQ/ref=sr_1_9?crid=1ZF1K8YVDXLSB&amp;dib=eyJ2IjoiMSJ9.Ab1_iMOf1to_ISpzkwhh2CcJLsvriuIqldLYEXKF3aAoS0B7ZGjQiHK0B0QOemlqmXvQausErulAZDaW0jkz2grnYEWh7pP_yKYp1tGr034ZIA9OZg2FHSCwslcSANbzdF8Ot348JeuID4HQOuWrL56EP7JLJXw41XVYu4Ep2TF6u9WwpBRW0nsnY4yQ00c9ymeP_1EO-cqplIRJq4CjsQCTmdvG_nc0DG7CcUHp7TjOrTc9OZuV81xY5c44X6iE86XjRTszEBz01T8IxAF0kvSWmXVnOQnBiVD6LzwL5yI.tpHpj0E-HBNYdAOk7cFD5DEwlwb3zDzS3dGTdxbfwJ0&amp;dib_tag=se&amp;keywords=cable+zip+ties&amp;qid=1713362013&amp;sprefix=cable+zip+tie%2Caps%2C240&amp;sr=8-9</t>
  </si>
  <si>
    <t>Minimum viable product</t>
  </si>
  <si>
    <t>Fully utilized openTron</t>
  </si>
  <si>
    <t>Consumables</t>
  </si>
  <si>
    <t>Chemicals</t>
  </si>
  <si>
    <t>500g CoCl2 salt</t>
  </si>
  <si>
    <t>500 FeCl3</t>
  </si>
  <si>
    <t>100 g CuCl2</t>
  </si>
  <si>
    <t>500g NiCl2</t>
  </si>
  <si>
    <t>125g CrCl3</t>
  </si>
  <si>
    <t>500g MnCl2</t>
  </si>
  <si>
    <t>500g ZnCl3</t>
  </si>
  <si>
    <t>500g potassium citrate</t>
  </si>
  <si>
    <t>https://www.amazon.ca/PTCYIDU-Insulated-Temperature-Thermostatic-Miniature/dp/B0CDKTLXWJ/ref=sr_1_4?crid=1AC3A6KSNF1S3&amp;dib=eyJ2IjoiMSJ9.ZRZWSNLrXJ2LhCTWc6slYOF7ZSp9NsYAYXpxFFzHtTS3vFW4ZWbVpSHtqicBYTIkOzg9TbmrlUBncJ3I02fPRNSC-9HAGOMHEmtndu75sHo4KJUo9y23ZAwg9DPc8JMoA_lERP0KBFXyDO0EiDtgXGZDPC-of5iuWlbreY0Xl8vQEy7S9AmPgoq3ob-2vo3Mx9XnvB4sNJNW1cw7cH2mEddEzyXtblaz2umGqshND6Dx14eTnoSpj4OuJPk5_W96ESSyDDxe9SgcpDkY8k4Sx3xIEH2lZ07TLb9sERw2hoA.PnWWOQAaXPPfTsm0A4-4pAtSemol367TcfTHn_epgtU&amp;dib_tag=se&amp;keywords=Thermostatic%2BHeaters%2BPlate&amp;qid=1713866956&amp;sprefix=thermostatic%2Bheaters%2Bplate%2Caps%2C616&amp;sr=8-4&amp;th=1</t>
  </si>
  <si>
    <t>https://www.amazon.ca/Neiko-10059A-Combination-Change-Adapter/dp/B0762HJ3GF/ref=sr_1_7_mod_primary_new?crid=1KIUWP3VM24AQ&amp;dib=eyJ2IjoiMSJ9.8KagfBXVBMyruN7fHFVWXHO4ip0khJnDrBt9F1Votb57_EoJctGsj2cfRGd7YYg4P4Lo_vUe7UKGfC14bxoebg-6zlNA5N-Iw-PvVdi0nxTjP64JE88-</t>
  </si>
  <si>
    <t>Hoop and loop tape</t>
  </si>
  <si>
    <t>https://www.amazon.ca/gp/product/B0BZXMHKRB/ref=ewc_pr_img_1?smid=AHCEK5ZEJTURN&amp;psc=1</t>
  </si>
  <si>
    <t>Platinum wire</t>
  </si>
  <si>
    <t>https://gaskatel.de/en/shop/mini-hydrogen-reference-electrode-mini-hydroflex/</t>
  </si>
  <si>
    <t>4L Ammonium hydroxide NH4OH</t>
  </si>
  <si>
    <t>Single relay to switch between Counter and Reference</t>
  </si>
  <si>
    <t>https://www.sparkfun.com/products/15093</t>
  </si>
  <si>
    <t>Qwiic multiplexer</t>
  </si>
  <si>
    <t>https://www.sparkfun.com/products/18012</t>
  </si>
  <si>
    <t>Qwiic long cables</t>
  </si>
  <si>
    <t>https://www.sparkfun.com/products/17257</t>
  </si>
  <si>
    <t>Cable shoes</t>
  </si>
  <si>
    <t>https://www.amazon.ca/Disconnect-Electrical-Solderless-Connectors-Assortment/dp/B01E4RAVI0/ref=sr_1_30?crid=16G6OZZIWICZG&amp;dib=eyJ2IjoiMSJ9.-ARh2SR-a_O7MkQ73_ilwl-Xf8oN7XhnxgOxkhVxvXE1jD7mWoiqSNQvP1Tp6-MG8bykAXRwFHdBMEGYJ9qEnHnuKR10Eo23OI26aAFmIFLl_iAXecV7WcgfQAwIGXl8KKcSv3jGJu-HF7-aTpr4VPmtF0deQOnMULxLZZiX4iFyIoPQ2jRfqR-1sTS_3qjR85g7FVR6k5iALKXJzuhepd6QLMh_zW_0xmDd1rvxUTiDG_eZ510glYmg2eL-nWbU7dhn2QNmEXBKxxq6vSKupAVkFoN_Hoarkliz1WJpWNg.WTaMjTRs4uvSOdvHPppFtiER7tDsHC9nzYmixu4L0j0&amp;dib_tag=se&amp;keywords=terminal+gauge&amp;qid=1716475108&amp;sprefix=terminal+gauge%2Caps%2C88&amp;sr=8-30</t>
  </si>
  <si>
    <t>Heat paste</t>
  </si>
  <si>
    <t>https://www.amazon.ca/BSFF-Compound-Heatsink-Processor-Performance/dp/B09NLXX61M/ref=sr_1_9?crid=2KT2OL3I8ACLQ&amp;dib=eyJ2IjoiMSJ9.Z46W1qUbOP8m6IJo3viUhydMkimsvhFaSn5bM0LvK9xkdEB7PUJ_dH9xu5ny5GI6LxZI27CpQyJ8PDg_ynFtzoV3YQBFYi7kzOF1UibyiGqDvVWSHPyCXwMY7NjBnXNg_-H9vOXXnim6BJeigmiyJXZ0ukCzNCcuR_PdPUrt6eyL5ZCYssTWs9nrmDfiTiBO-MFYCIh0ck1hfi5Q8sJHBtQn2rmuwHoeEYa0DeQR5wO1d7g0UDX2SsAFO2LABqINmCBYhflI2lnaU_qUXY72_hQyYnZe2pBFBSv4JhSE528.5GaWVNujzCE3vXLclNrweG5w_E4yNtuEN_PDYqnYexU&amp;dib_tag=se&amp;keywords=thermal%2Bheat%2Bpaste&amp;qid=1716472371&amp;sprefix=thermal%2Bheat%2Bpaste%2Caps%2C86&amp;sr=8-9&amp;th=1</t>
  </si>
  <si>
    <t>DC connector for quad relay</t>
  </si>
  <si>
    <t>https://www.sparkfun.com/products/10287</t>
  </si>
  <si>
    <t>Plate for supporting electronics</t>
  </si>
  <si>
    <t>DI water 8L</t>
  </si>
  <si>
    <t>Hydrocloric aeid 1M / 1N 2L</t>
  </si>
  <si>
    <t>xometry.com</t>
  </si>
  <si>
    <t>Bottles for chemicals 6+9 500ml</t>
  </si>
  <si>
    <t>Chemstore misc. Like beakers, vials etc.</t>
  </si>
  <si>
    <t>Machine shop cut of 8x Ø10mm alu legs incl. tapping M3</t>
  </si>
  <si>
    <t>3D printer filament</t>
  </si>
  <si>
    <t>3D resin printing of flush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</si>
</sst>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CAD]"/>
  </numFmts>
  <fonts count="6" x14ac:knownFonts="1"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3" fillId="0" borderId="0" xfId="1"/>
    <xf numFmtId="0" fontId="4" fillId="0" borderId="0" xfId="0" applyFont="1"/>
    <xf numFmtId="164" fontId="0" fillId="0" borderId="0" xfId="0" applyNumberFormat="1"/>
    <xf numFmtId="164" fontId="2" fillId="2" borderId="0" xfId="0" applyNumberFormat="1" applyFont="1" applyFill="1"/>
    <xf numFmtId="164" fontId="2" fillId="0" borderId="0" xfId="0" applyNumberFormat="1" applyFont="1"/>
    <xf numFmtId="164" fontId="2" fillId="0" borderId="1" xfId="0" applyNumberFormat="1" applyFont="1" applyBorder="1"/>
    <xf numFmtId="164" fontId="2" fillId="2" borderId="2" xfId="0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0" fontId="5" fillId="0" borderId="1" xfId="0" applyFont="1" applyBorder="1"/>
    <xf numFmtId="164" fontId="5" fillId="0" borderId="1" xfId="0" applyNumberFormat="1" applyFont="1" applyBorder="1"/>
    <xf numFmtId="0" fontId="0" fillId="3" borderId="0" xfId="0" applyFill="1"/>
    <xf numFmtId="164" fontId="0" fillId="3" borderId="0" xfId="0" applyNumberFormat="1" applyFill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5081" TargetMode="External"/><Relationship Id="rId13" Type="http://schemas.openxmlformats.org/officeDocument/2006/relationships/hyperlink" Target="https://www.sparkfun.com/products/16566" TargetMode="External"/><Relationship Id="rId3" Type="http://schemas.openxmlformats.org/officeDocument/2006/relationships/hyperlink" Target="https://www.sparkfun.com/products/16295" TargetMode="External"/><Relationship Id="rId7" Type="http://schemas.openxmlformats.org/officeDocument/2006/relationships/hyperlink" Target="https://www.sparkfun.com/products/16810" TargetMode="External"/><Relationship Id="rId12" Type="http://schemas.openxmlformats.org/officeDocument/2006/relationships/hyperlink" Target="https://www.amazon.ca/Speaker-Terminal-Binding-Adapter-Connector/dp/B07C2P4YNB/ref=sr_1_6?crid=B7PL1SD8WVFJ&amp;dib=eyJ2IjoiMSJ9._MUI_wx-k6fkvCWCJbfV1dn2YZd66Y1cwGFgYT2yPvwECXAeUbJ4X788iufRU2rXBwCY-3uMns_dYbBq66F2jQLRCSKgKlPAMGp7izGV5lf0gNqQB0uvpOg73rYougtbLvEKHT-YbVwnwmvJAJgrslEEof5zAYNjdV0MDOESL5M_PAr5-u2VTNRTqOPCapRAs_16H_oC7XLWOu4nblFZ8IwJs2LLTAiFRiikq1no3hAvH6Xv9uVu0EuHxGrCz5vumQO4DbA2GZgJ9LiqZdzfE33moDqMgKCF-9UFgz8tvBU.JnnwZvDzQ5bKmVbxAlwWrdNLdxlCnwJf1dDOAvYNmyg&amp;dib_tag=se&amp;keywords=banana+terminal&amp;qid=1713360772&amp;sprefix=banana+terminal%2Caps%2C195&amp;sr=8-6" TargetMode="External"/><Relationship Id="rId2" Type="http://schemas.openxmlformats.org/officeDocument/2006/relationships/hyperlink" Target="https://www.amazon.ca/Baglaum-Ultrasonic-Transducer-Cleaning-Machines/dp/B0CRYQLTQN/ref=sr_1_6?crid=3NYXG1ULCLSLJ&amp;dib=eyJ2IjoiMSJ9.v1ytqUVg9gIK9AW07uPl_FZ-jI06xiIQO56TRgZRiZH5T4hNJWfq6MpbfCDbGU-peBcG0UQrm40iuqI4uzfbnv6TlVOK32AU0CoeToZCTCWA1BkDzc-Q9DiFNouZsUvTdIXw4MpoKkL6AwRjM5ragNGSgtu5q9gl1KXFWZOxR2qbdQ7Knh4-U7rFyDUyAH14rLkhl-gTFke3-KSjYEMPzXMI4BBLTmyRhduZs_GjEfos65OYfZPEVlJ32Qq6vxt16AlLwrctFtBObzk2CtUAhXEV68j84AtGrCB8940DGig.KKrxZAbCzLf7KKEQ5dd_9TB6wA80VtnLvSKoiB9JEGA&amp;dib_tag=se&amp;keywords=ultrasonic+transducer&amp;qid=1713356358&amp;sprefix=ultrasonic+transduce%2Caps%2C210&amp;sr=8-6" TargetMode="External"/><Relationship Id="rId1" Type="http://schemas.openxmlformats.org/officeDocument/2006/relationships/hyperlink" Target="https://www.sparkfun.com/products/251" TargetMode="External"/><Relationship Id="rId6" Type="http://schemas.openxmlformats.org/officeDocument/2006/relationships/hyperlink" Target="https://www.sparkfun.com/products/16396" TargetMode="External"/><Relationship Id="rId11" Type="http://schemas.openxmlformats.org/officeDocument/2006/relationships/hyperlink" Target="https://www.amazon.ca/Connectors-Sopoby-Waterproof-Electrical-Automotive/dp/B0BZ88G8JJ/ref=sr_1_10?crid=1O5GU84TND1EC&amp;dib=eyJ2IjoiMSJ9.GCr2VfPTLpH3DUTuJmc9uhTXQifUC-TJR43NexTwb_ErFc3LGW17Cvu1K6bMLtdZrc5SR3NUvdBnxnviVO0V3Nt_B46c_mjj3_7EBiZen6uVWt1n8mPrJOwIGrsm8bXOxj4vKkXaAdyvV2hTS2oogSuUnBTlXpEtjg-7Dfp2fXOd2SKn2Ur_rIOfqjhQZPy-G_oHRcEpZdYMcRnHGf75rUoE55cYwhD3bSERwn0wYVesIZ7y0T7UMdZSMaseZKo62YbLcPhCSeUy7DWiePZJgsVfVGXtyjxiFPCTvZeiW1k.aaZz2sJNEUuDwQnm5SWFLuuJdCEhqFoJxTfZW1JsNuo&amp;dib_tag=se&amp;keywords=electrical%2Bwire%2Bconnectors&amp;qid=1713360665&amp;sprefix=electrical%2Bwire%2Bconnector%2Caps%2C195&amp;sr=8-10&amp;th=1" TargetMode="External"/><Relationship Id="rId5" Type="http://schemas.openxmlformats.org/officeDocument/2006/relationships/hyperlink" Target="https://www.sparkfun.com/products/18158" TargetMode="External"/><Relationship Id="rId15" Type="http://schemas.openxmlformats.org/officeDocument/2006/relationships/hyperlink" Target="https://www.sparkfun.com/products/15093" TargetMode="External"/><Relationship Id="rId10" Type="http://schemas.openxmlformats.org/officeDocument/2006/relationships/hyperlink" Target="https://www.amazon.ca/CBAZY-Stranded-Flexible-Silicone-Electric/dp/B073RDG2J6/ref=sr_1_7?crid=1CDMOSJQAP7LM&amp;dib=eyJ2IjoiMSJ9.fYGqqALtUv1-uuvcHoDN2s3wGN6n3CX9d58W6uNFMHAUa-QoavOEWUCYzWxIvDnaAP7RxHH86aCJjY0xfIC_o2ElH22RTPSIsWrYsHxsWFk27K20Vs4mv9YF20KIsLtFWVRllMCKmumSS8ojb3_sOPZ3toGfhsWEq9q2j79Ib1SGLlfrKYQUAUpsnJ8eQ5G466juvjKxWHsCSMl3gM_dJvq43orHmSbmUsCon6bPRLnk4zdjmTEjnZSLUuq9OiLFFHcQw1caDL-tW3rN0JKeP5LrHLLJV-BDiPgmUdqmwWQ.ArLyq_XOT4dXKBEgWVWDPFjPDxtg7NjEPOtTOlsr3G0&amp;dib_tag=se&amp;keywords=wire&amp;qid=1713360553&amp;sprefix=wire%2Caps%2C214&amp;sr=8-7&amp;th=1" TargetMode="External"/><Relationship Id="rId4" Type="http://schemas.openxmlformats.org/officeDocument/2006/relationships/hyperlink" Target="https://www.amazon.com/Temperature-Deep-Drawing-DS18B20-Thermowell-ThermocoupleProtection/dp/B0C61VT83G?th=1" TargetMode="External"/><Relationship Id="rId9" Type="http://schemas.openxmlformats.org/officeDocument/2006/relationships/hyperlink" Target="https://gaskatel.de/en/shop/mini-hydrogen-reference-electrode-mini-hydroflex/" TargetMode="External"/><Relationship Id="rId14" Type="http://schemas.openxmlformats.org/officeDocument/2006/relationships/hyperlink" Target="https://www.amazon.ca/Neiko-10059A-Combination-Change-Adapter/dp/B0762HJ3GF/ref=sr_1_7_mod_primary_new?crid=1KIUWP3VM24AQ&amp;dib=eyJ2IjoiMSJ9.8KagfBXVBMyruN7fHFVWXHO4ip0khJnDrBt9F1Votb57_EoJctGsj2cfRGd7YYg4P4Lo_vUe7UKGfC14bxoebg-6zlNA5N-Iw-PvVdi0nxTjP64JE88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CE6A-5BDC-CD42-8469-8A02E2E8D39C}">
  <dimension ref="A1:H114"/>
  <sheetViews>
    <sheetView tabSelected="1" topLeftCell="A52" zoomScale="120" zoomScaleNormal="120" workbookViewId="0">
      <selection activeCell="B70" sqref="B70"/>
    </sheetView>
  </sheetViews>
  <sheetFormatPr baseColWidth="10" defaultRowHeight="16" x14ac:dyDescent="0.2"/>
  <cols>
    <col min="1" max="1" width="9.6640625" customWidth="1"/>
    <col min="2" max="2" width="34.5" bestFit="1" customWidth="1"/>
    <col min="3" max="3" width="33" customWidth="1"/>
    <col min="4" max="4" width="15" style="7" bestFit="1" customWidth="1"/>
    <col min="5" max="5" width="8.1640625" bestFit="1" customWidth="1"/>
    <col min="6" max="6" width="12.33203125" style="7" bestFit="1" customWidth="1"/>
    <col min="7" max="7" width="21" style="7" bestFit="1" customWidth="1"/>
    <col min="8" max="8" width="19.33203125" style="7" bestFit="1" customWidth="1"/>
  </cols>
  <sheetData>
    <row r="1" spans="1:8" ht="27" x14ac:dyDescent="0.35">
      <c r="A1" s="1" t="s">
        <v>0</v>
      </c>
    </row>
    <row r="2" spans="1:8" x14ac:dyDescent="0.2">
      <c r="A2" t="s">
        <v>1</v>
      </c>
    </row>
    <row r="4" spans="1:8" x14ac:dyDescent="0.2">
      <c r="A4" s="2" t="s">
        <v>8</v>
      </c>
      <c r="B4" s="2"/>
      <c r="C4" s="2"/>
      <c r="D4" s="8"/>
      <c r="E4" s="2"/>
      <c r="F4" s="8"/>
      <c r="G4" s="11" t="s">
        <v>90</v>
      </c>
      <c r="H4" s="11" t="s">
        <v>91</v>
      </c>
    </row>
    <row r="5" spans="1:8" x14ac:dyDescent="0.2">
      <c r="B5" s="3" t="s">
        <v>3</v>
      </c>
      <c r="C5" s="3" t="s">
        <v>4</v>
      </c>
      <c r="D5" s="9" t="s">
        <v>5</v>
      </c>
      <c r="E5" s="3" t="s">
        <v>6</v>
      </c>
      <c r="F5" s="9" t="s">
        <v>7</v>
      </c>
      <c r="G5" s="12"/>
      <c r="H5" s="12"/>
    </row>
    <row r="6" spans="1:8" x14ac:dyDescent="0.2">
      <c r="B6" t="s">
        <v>9</v>
      </c>
      <c r="C6" t="s">
        <v>10</v>
      </c>
      <c r="D6" s="7">
        <v>99.99</v>
      </c>
      <c r="E6">
        <v>1</v>
      </c>
      <c r="F6" s="7">
        <f>E6*D6</f>
        <v>99.99</v>
      </c>
      <c r="G6" s="12"/>
      <c r="H6" s="12"/>
    </row>
    <row r="7" spans="1:8" x14ac:dyDescent="0.2">
      <c r="B7" t="s">
        <v>11</v>
      </c>
      <c r="C7" t="s">
        <v>12</v>
      </c>
      <c r="D7" s="7">
        <v>127</v>
      </c>
      <c r="E7">
        <v>1</v>
      </c>
      <c r="F7" s="7">
        <f>E7*D7</f>
        <v>127</v>
      </c>
      <c r="G7" s="12"/>
      <c r="H7" s="12"/>
    </row>
    <row r="8" spans="1:8" x14ac:dyDescent="0.2">
      <c r="B8" t="s">
        <v>13</v>
      </c>
      <c r="C8" s="5" t="s">
        <v>103</v>
      </c>
      <c r="D8" s="7">
        <v>45</v>
      </c>
      <c r="E8">
        <v>1</v>
      </c>
      <c r="F8" s="7">
        <f t="shared" ref="F8:F11" si="0">E8*D8</f>
        <v>45</v>
      </c>
      <c r="G8" s="12"/>
      <c r="H8" s="12"/>
    </row>
    <row r="9" spans="1:8" x14ac:dyDescent="0.2">
      <c r="B9" t="s">
        <v>14</v>
      </c>
      <c r="C9" t="s">
        <v>17</v>
      </c>
      <c r="D9" s="7">
        <v>55</v>
      </c>
      <c r="E9">
        <v>1</v>
      </c>
      <c r="F9" s="7">
        <f t="shared" si="0"/>
        <v>55</v>
      </c>
      <c r="G9" s="12"/>
      <c r="H9" s="12"/>
    </row>
    <row r="10" spans="1:8" x14ac:dyDescent="0.2">
      <c r="B10" t="s">
        <v>15</v>
      </c>
      <c r="C10" t="s">
        <v>16</v>
      </c>
      <c r="D10" s="7">
        <v>60</v>
      </c>
      <c r="E10">
        <v>1</v>
      </c>
      <c r="F10" s="7">
        <f t="shared" si="0"/>
        <v>60</v>
      </c>
      <c r="G10" s="12"/>
      <c r="H10" s="12"/>
    </row>
    <row r="11" spans="1:8" x14ac:dyDescent="0.2">
      <c r="B11" t="s">
        <v>58</v>
      </c>
      <c r="C11" t="s">
        <v>59</v>
      </c>
      <c r="D11" s="7">
        <v>16</v>
      </c>
      <c r="E11">
        <v>1</v>
      </c>
      <c r="F11" s="7">
        <f t="shared" si="0"/>
        <v>16</v>
      </c>
      <c r="G11" s="12"/>
      <c r="H11" s="12"/>
    </row>
    <row r="12" spans="1:8" x14ac:dyDescent="0.2">
      <c r="B12" t="s">
        <v>32</v>
      </c>
      <c r="F12" s="7">
        <f>0.1*SUM(F6:F11)</f>
        <v>40.299000000000007</v>
      </c>
      <c r="G12" s="12"/>
      <c r="H12" s="12"/>
    </row>
    <row r="13" spans="1:8" x14ac:dyDescent="0.2">
      <c r="B13" s="4" t="s">
        <v>7</v>
      </c>
      <c r="C13" s="4"/>
      <c r="D13" s="10"/>
      <c r="E13" s="4"/>
      <c r="F13" s="10">
        <f>SUM(F6:F12)</f>
        <v>443.28899999999999</v>
      </c>
      <c r="G13" s="12"/>
      <c r="H13" s="12"/>
    </row>
    <row r="14" spans="1:8" x14ac:dyDescent="0.2">
      <c r="G14" s="12"/>
      <c r="H14" s="12"/>
    </row>
    <row r="15" spans="1:8" x14ac:dyDescent="0.2">
      <c r="A15" s="2" t="s">
        <v>2</v>
      </c>
      <c r="B15" s="2" t="s">
        <v>24</v>
      </c>
      <c r="C15" s="2"/>
      <c r="D15" s="8"/>
      <c r="E15" s="2"/>
      <c r="F15" s="8"/>
      <c r="G15" s="12"/>
      <c r="H15" s="12"/>
    </row>
    <row r="16" spans="1:8" x14ac:dyDescent="0.2">
      <c r="B16" s="3" t="s">
        <v>3</v>
      </c>
      <c r="C16" s="3" t="s">
        <v>4</v>
      </c>
      <c r="D16" s="9" t="s">
        <v>5</v>
      </c>
      <c r="E16" s="3" t="s">
        <v>6</v>
      </c>
      <c r="F16" s="9" t="s">
        <v>7</v>
      </c>
      <c r="G16" s="12"/>
      <c r="H16" s="12"/>
    </row>
    <row r="17" spans="2:8" x14ac:dyDescent="0.2">
      <c r="B17" s="16" t="s">
        <v>20</v>
      </c>
      <c r="C17" s="16" t="s">
        <v>18</v>
      </c>
      <c r="D17" s="17">
        <v>110</v>
      </c>
      <c r="E17" s="16">
        <v>2</v>
      </c>
      <c r="F17" s="17">
        <f>E17*D17</f>
        <v>220</v>
      </c>
      <c r="G17" s="12"/>
      <c r="H17" s="12"/>
    </row>
    <row r="18" spans="2:8" x14ac:dyDescent="0.2">
      <c r="B18" s="16" t="s">
        <v>19</v>
      </c>
      <c r="C18" s="16" t="s">
        <v>18</v>
      </c>
      <c r="D18" s="17">
        <v>110</v>
      </c>
      <c r="E18" s="16">
        <v>2</v>
      </c>
      <c r="F18" s="17">
        <f t="shared" ref="F18:F34" si="1">E18*D18</f>
        <v>220</v>
      </c>
      <c r="G18" s="12"/>
      <c r="H18" s="12"/>
    </row>
    <row r="19" spans="2:8" x14ac:dyDescent="0.2">
      <c r="B19" t="s">
        <v>53</v>
      </c>
      <c r="C19" s="6" t="s">
        <v>52</v>
      </c>
      <c r="D19" s="7">
        <v>9.17</v>
      </c>
      <c r="E19">
        <v>2</v>
      </c>
      <c r="F19" s="7">
        <f t="shared" si="1"/>
        <v>18.34</v>
      </c>
      <c r="G19" s="12"/>
      <c r="H19" s="12"/>
    </row>
    <row r="20" spans="2:8" x14ac:dyDescent="0.2">
      <c r="B20" t="s">
        <v>21</v>
      </c>
      <c r="C20" s="5" t="s">
        <v>36</v>
      </c>
      <c r="D20" s="7">
        <v>50.23</v>
      </c>
      <c r="E20">
        <v>2</v>
      </c>
      <c r="F20" s="7">
        <f t="shared" si="1"/>
        <v>100.46</v>
      </c>
      <c r="G20" s="12"/>
      <c r="H20" s="12"/>
    </row>
    <row r="21" spans="2:8" x14ac:dyDescent="0.2">
      <c r="B21" t="s">
        <v>54</v>
      </c>
      <c r="C21" t="s">
        <v>102</v>
      </c>
      <c r="D21" s="7">
        <v>26.92</v>
      </c>
      <c r="E21">
        <v>2</v>
      </c>
      <c r="F21" s="7">
        <f t="shared" si="1"/>
        <v>53.84</v>
      </c>
      <c r="G21" s="12"/>
      <c r="H21" s="12"/>
    </row>
    <row r="22" spans="2:8" x14ac:dyDescent="0.2">
      <c r="B22" t="s">
        <v>22</v>
      </c>
      <c r="C22" s="5" t="s">
        <v>35</v>
      </c>
      <c r="D22" s="7">
        <v>17</v>
      </c>
      <c r="E22">
        <v>2</v>
      </c>
      <c r="F22" s="7">
        <f t="shared" si="1"/>
        <v>34</v>
      </c>
      <c r="G22" s="12"/>
      <c r="H22" s="12"/>
    </row>
    <row r="23" spans="2:8" x14ac:dyDescent="0.2">
      <c r="B23" t="s">
        <v>23</v>
      </c>
      <c r="C23" s="5" t="s">
        <v>37</v>
      </c>
      <c r="D23" s="7">
        <v>22.5</v>
      </c>
      <c r="E23">
        <v>2</v>
      </c>
      <c r="F23" s="7">
        <f t="shared" si="1"/>
        <v>45</v>
      </c>
      <c r="G23" s="12"/>
      <c r="H23" s="12"/>
    </row>
    <row r="24" spans="2:8" x14ac:dyDescent="0.2">
      <c r="B24" t="s">
        <v>25</v>
      </c>
      <c r="C24" s="5" t="s">
        <v>38</v>
      </c>
      <c r="D24" s="7">
        <v>20</v>
      </c>
      <c r="E24">
        <v>1</v>
      </c>
      <c r="F24" s="7">
        <f t="shared" si="1"/>
        <v>20</v>
      </c>
      <c r="G24" s="12"/>
      <c r="H24" s="12"/>
    </row>
    <row r="25" spans="2:8" x14ac:dyDescent="0.2">
      <c r="B25" t="s">
        <v>39</v>
      </c>
      <c r="C25" t="s">
        <v>40</v>
      </c>
      <c r="D25" s="7">
        <v>20</v>
      </c>
      <c r="E25">
        <v>2</v>
      </c>
      <c r="F25" s="7">
        <f t="shared" si="1"/>
        <v>40</v>
      </c>
      <c r="G25" s="12"/>
      <c r="H25" s="12"/>
    </row>
    <row r="26" spans="2:8" x14ac:dyDescent="0.2">
      <c r="B26" t="s">
        <v>41</v>
      </c>
      <c r="C26" t="s">
        <v>42</v>
      </c>
      <c r="D26" s="7">
        <v>23</v>
      </c>
      <c r="E26">
        <v>1</v>
      </c>
      <c r="F26" s="7">
        <f t="shared" si="1"/>
        <v>23</v>
      </c>
      <c r="G26" s="12"/>
      <c r="H26" s="12"/>
    </row>
    <row r="27" spans="2:8" x14ac:dyDescent="0.2">
      <c r="B27" t="s">
        <v>44</v>
      </c>
      <c r="C27" t="s">
        <v>43</v>
      </c>
      <c r="D27" s="7">
        <v>9</v>
      </c>
      <c r="E27">
        <v>1</v>
      </c>
      <c r="F27" s="7">
        <f t="shared" si="1"/>
        <v>9</v>
      </c>
      <c r="G27" s="12"/>
      <c r="H27" s="12"/>
    </row>
    <row r="28" spans="2:8" x14ac:dyDescent="0.2">
      <c r="B28" t="s">
        <v>50</v>
      </c>
      <c r="C28" s="5" t="s">
        <v>47</v>
      </c>
      <c r="D28" s="7">
        <v>21.5</v>
      </c>
      <c r="E28">
        <v>1</v>
      </c>
      <c r="F28" s="7">
        <f t="shared" si="1"/>
        <v>21.5</v>
      </c>
      <c r="G28" s="12"/>
      <c r="H28" s="12"/>
    </row>
    <row r="29" spans="2:8" x14ac:dyDescent="0.2">
      <c r="B29" t="s">
        <v>51</v>
      </c>
      <c r="C29" s="5" t="s">
        <v>48</v>
      </c>
      <c r="D29" s="7">
        <v>22</v>
      </c>
      <c r="E29">
        <v>1</v>
      </c>
      <c r="F29" s="7">
        <f t="shared" si="1"/>
        <v>22</v>
      </c>
      <c r="G29" s="12"/>
      <c r="H29" s="12"/>
    </row>
    <row r="30" spans="2:8" x14ac:dyDescent="0.2">
      <c r="B30" t="s">
        <v>55</v>
      </c>
      <c r="C30" s="5" t="s">
        <v>49</v>
      </c>
      <c r="D30" s="7">
        <v>95</v>
      </c>
      <c r="E30">
        <v>1</v>
      </c>
      <c r="F30" s="7">
        <f t="shared" si="1"/>
        <v>95</v>
      </c>
      <c r="G30" s="12"/>
      <c r="H30" s="12"/>
    </row>
    <row r="31" spans="2:8" x14ac:dyDescent="0.2">
      <c r="B31" t="s">
        <v>56</v>
      </c>
      <c r="C31" s="5" t="s">
        <v>57</v>
      </c>
      <c r="D31" s="7">
        <v>9</v>
      </c>
      <c r="E31">
        <v>1</v>
      </c>
      <c r="F31" s="7">
        <f t="shared" si="1"/>
        <v>9</v>
      </c>
      <c r="G31" s="12"/>
      <c r="H31" s="12"/>
    </row>
    <row r="32" spans="2:8" x14ac:dyDescent="0.2">
      <c r="B32" t="s">
        <v>77</v>
      </c>
      <c r="C32" s="5" t="s">
        <v>78</v>
      </c>
      <c r="D32" s="7">
        <v>14</v>
      </c>
      <c r="E32">
        <v>1</v>
      </c>
      <c r="F32" s="7">
        <f t="shared" si="1"/>
        <v>14</v>
      </c>
      <c r="G32" s="12"/>
      <c r="H32" s="12"/>
    </row>
    <row r="33" spans="1:8" x14ac:dyDescent="0.2">
      <c r="B33" t="s">
        <v>45</v>
      </c>
      <c r="C33" t="s">
        <v>46</v>
      </c>
      <c r="D33" s="7">
        <v>13.5</v>
      </c>
      <c r="E33">
        <v>1</v>
      </c>
      <c r="F33" s="7">
        <f t="shared" si="1"/>
        <v>13.5</v>
      </c>
      <c r="G33" s="12"/>
      <c r="H33" s="12"/>
    </row>
    <row r="34" spans="1:8" x14ac:dyDescent="0.2">
      <c r="B34" t="s">
        <v>117</v>
      </c>
      <c r="C34" t="s">
        <v>118</v>
      </c>
      <c r="D34" s="7">
        <v>16</v>
      </c>
      <c r="E34">
        <v>1</v>
      </c>
      <c r="F34" s="7">
        <f t="shared" si="1"/>
        <v>16</v>
      </c>
      <c r="G34" s="12"/>
      <c r="H34" s="12"/>
    </row>
    <row r="35" spans="1:8" x14ac:dyDescent="0.2">
      <c r="B35" t="s">
        <v>32</v>
      </c>
      <c r="F35" s="7">
        <f>0.1*SUM(F17:F33)</f>
        <v>95.864000000000004</v>
      </c>
      <c r="G35" s="12"/>
      <c r="H35" s="12"/>
    </row>
    <row r="36" spans="1:8" x14ac:dyDescent="0.2">
      <c r="B36" s="4" t="s">
        <v>7</v>
      </c>
      <c r="C36" s="4"/>
      <c r="D36" s="10"/>
      <c r="E36" s="4"/>
      <c r="F36" s="10">
        <f>SUM(F17:F35)</f>
        <v>1070.5039999999999</v>
      </c>
      <c r="G36" s="12">
        <f>F36</f>
        <v>1070.5039999999999</v>
      </c>
      <c r="H36" s="12">
        <f>F36*11</f>
        <v>11775.543999999998</v>
      </c>
    </row>
    <row r="37" spans="1:8" x14ac:dyDescent="0.2">
      <c r="G37" s="12"/>
      <c r="H37" s="12"/>
    </row>
    <row r="38" spans="1:8" x14ac:dyDescent="0.2">
      <c r="A38" s="2" t="s">
        <v>2</v>
      </c>
      <c r="B38" s="2" t="s">
        <v>26</v>
      </c>
      <c r="C38" s="2"/>
      <c r="D38" s="8"/>
      <c r="E38" s="2"/>
      <c r="F38" s="8"/>
      <c r="G38" s="12"/>
      <c r="H38" s="12"/>
    </row>
    <row r="39" spans="1:8" x14ac:dyDescent="0.2">
      <c r="B39" s="3" t="s">
        <v>3</v>
      </c>
      <c r="C39" s="3" t="s">
        <v>4</v>
      </c>
      <c r="D39" s="9" t="s">
        <v>5</v>
      </c>
      <c r="E39" s="3" t="s">
        <v>6</v>
      </c>
      <c r="F39" s="9" t="s">
        <v>7</v>
      </c>
      <c r="G39" s="12"/>
      <c r="H39" s="12"/>
    </row>
    <row r="40" spans="1:8" x14ac:dyDescent="0.2">
      <c r="B40" s="16" t="s">
        <v>27</v>
      </c>
      <c r="C40" s="16" t="s">
        <v>124</v>
      </c>
      <c r="D40" s="17">
        <v>110</v>
      </c>
      <c r="E40" s="16">
        <v>1</v>
      </c>
      <c r="F40" s="17">
        <f t="shared" ref="F40:F45" si="2">E40*D40</f>
        <v>110</v>
      </c>
      <c r="G40" s="12"/>
      <c r="H40" s="12"/>
    </row>
    <row r="41" spans="1:8" x14ac:dyDescent="0.2">
      <c r="B41" t="s">
        <v>29</v>
      </c>
      <c r="C41" t="s">
        <v>28</v>
      </c>
      <c r="D41" s="7">
        <v>69</v>
      </c>
      <c r="E41">
        <v>1</v>
      </c>
      <c r="F41" s="7">
        <f t="shared" si="2"/>
        <v>69</v>
      </c>
      <c r="G41" s="12"/>
      <c r="H41" s="12"/>
    </row>
    <row r="42" spans="1:8" x14ac:dyDescent="0.2">
      <c r="B42" t="s">
        <v>30</v>
      </c>
      <c r="C42" t="s">
        <v>31</v>
      </c>
      <c r="D42" s="7">
        <v>15.5</v>
      </c>
      <c r="E42">
        <v>1</v>
      </c>
      <c r="F42" s="7">
        <f t="shared" si="2"/>
        <v>15.5</v>
      </c>
      <c r="G42" s="12"/>
      <c r="H42" s="12"/>
    </row>
    <row r="43" spans="1:8" x14ac:dyDescent="0.2">
      <c r="B43" t="s">
        <v>33</v>
      </c>
      <c r="C43" t="s">
        <v>34</v>
      </c>
      <c r="D43" s="7">
        <v>8.99</v>
      </c>
      <c r="E43">
        <v>2</v>
      </c>
      <c r="F43" s="7">
        <f t="shared" si="2"/>
        <v>17.98</v>
      </c>
      <c r="G43" s="12"/>
      <c r="H43" s="12"/>
    </row>
    <row r="44" spans="1:8" x14ac:dyDescent="0.2">
      <c r="B44" s="16" t="s">
        <v>60</v>
      </c>
      <c r="C44" s="16" t="s">
        <v>124</v>
      </c>
      <c r="D44" s="17">
        <v>376</v>
      </c>
      <c r="E44" s="16">
        <v>1</v>
      </c>
      <c r="F44" s="17">
        <f t="shared" si="2"/>
        <v>376</v>
      </c>
      <c r="G44" s="12"/>
      <c r="H44" s="12"/>
    </row>
    <row r="45" spans="1:8" x14ac:dyDescent="0.2">
      <c r="B45" t="s">
        <v>61</v>
      </c>
      <c r="C45" t="s">
        <v>18</v>
      </c>
      <c r="D45" s="7">
        <v>576</v>
      </c>
      <c r="E45">
        <v>0</v>
      </c>
      <c r="F45" s="7">
        <f t="shared" si="2"/>
        <v>0</v>
      </c>
      <c r="G45" s="12"/>
      <c r="H45" s="12"/>
    </row>
    <row r="46" spans="1:8" x14ac:dyDescent="0.2">
      <c r="B46" t="s">
        <v>32</v>
      </c>
      <c r="F46" s="7">
        <f>SUM(F40:F45)*0.1</f>
        <v>58.848000000000006</v>
      </c>
      <c r="G46" s="12"/>
      <c r="H46" s="12"/>
    </row>
    <row r="47" spans="1:8" x14ac:dyDescent="0.2">
      <c r="B47" s="4" t="s">
        <v>7</v>
      </c>
      <c r="C47" s="4"/>
      <c r="D47" s="10"/>
      <c r="E47" s="4"/>
      <c r="F47" s="10">
        <f>SUM(F40:F46)</f>
        <v>647.32799999999997</v>
      </c>
      <c r="G47" s="12">
        <f>F47</f>
        <v>647.32799999999997</v>
      </c>
      <c r="H47" s="12">
        <f>F47*10</f>
        <v>6473.28</v>
      </c>
    </row>
    <row r="48" spans="1:8" x14ac:dyDescent="0.2">
      <c r="G48" s="12"/>
      <c r="H48" s="12"/>
    </row>
    <row r="49" spans="1:8" x14ac:dyDescent="0.2">
      <c r="G49" s="12"/>
      <c r="H49" s="12"/>
    </row>
    <row r="50" spans="1:8" x14ac:dyDescent="0.2">
      <c r="A50" s="2" t="s">
        <v>2</v>
      </c>
      <c r="B50" s="2" t="s">
        <v>62</v>
      </c>
      <c r="C50" s="2"/>
      <c r="D50" s="8"/>
      <c r="E50" s="2"/>
      <c r="F50" s="8"/>
      <c r="G50" s="12"/>
      <c r="H50" s="12"/>
    </row>
    <row r="51" spans="1:8" x14ac:dyDescent="0.2">
      <c r="B51" s="3" t="s">
        <v>3</v>
      </c>
      <c r="C51" s="3" t="s">
        <v>4</v>
      </c>
      <c r="D51" s="9" t="s">
        <v>5</v>
      </c>
      <c r="E51" s="3" t="s">
        <v>6</v>
      </c>
      <c r="F51" s="9" t="s">
        <v>7</v>
      </c>
      <c r="G51" s="12"/>
      <c r="H51" s="12"/>
    </row>
    <row r="52" spans="1:8" x14ac:dyDescent="0.2">
      <c r="B52" t="s">
        <v>63</v>
      </c>
      <c r="C52" t="s">
        <v>65</v>
      </c>
      <c r="D52" s="7">
        <v>35.869999999999997</v>
      </c>
      <c r="E52">
        <v>1</v>
      </c>
      <c r="F52" s="7">
        <f t="shared" ref="F52:F69" si="3">E52*D52</f>
        <v>35.869999999999997</v>
      </c>
      <c r="G52" s="12"/>
      <c r="H52" s="12"/>
    </row>
    <row r="53" spans="1:8" x14ac:dyDescent="0.2">
      <c r="B53" t="s">
        <v>64</v>
      </c>
      <c r="C53" s="5" t="s">
        <v>107</v>
      </c>
      <c r="D53" s="7">
        <v>308</v>
      </c>
      <c r="E53">
        <v>1</v>
      </c>
      <c r="F53" s="7">
        <f t="shared" si="3"/>
        <v>308</v>
      </c>
      <c r="G53" s="12"/>
      <c r="H53" s="12"/>
    </row>
    <row r="54" spans="1:8" x14ac:dyDescent="0.2">
      <c r="B54" t="s">
        <v>66</v>
      </c>
      <c r="C54" t="s">
        <v>67</v>
      </c>
      <c r="D54" s="7">
        <v>285</v>
      </c>
      <c r="E54">
        <v>1</v>
      </c>
      <c r="F54" s="7">
        <f t="shared" si="3"/>
        <v>285</v>
      </c>
      <c r="G54" s="12"/>
      <c r="H54" s="12"/>
    </row>
    <row r="55" spans="1:8" x14ac:dyDescent="0.2">
      <c r="B55" t="s">
        <v>106</v>
      </c>
      <c r="C55" t="s">
        <v>68</v>
      </c>
      <c r="D55" s="7">
        <v>56</v>
      </c>
      <c r="E55">
        <v>1</v>
      </c>
      <c r="F55" s="7">
        <f t="shared" si="3"/>
        <v>56</v>
      </c>
      <c r="G55" s="12"/>
      <c r="H55" s="12"/>
    </row>
    <row r="56" spans="1:8" x14ac:dyDescent="0.2">
      <c r="B56" t="s">
        <v>69</v>
      </c>
      <c r="C56" s="5" t="s">
        <v>70</v>
      </c>
      <c r="D56" s="7">
        <v>25</v>
      </c>
      <c r="E56">
        <v>1</v>
      </c>
      <c r="F56" s="7">
        <f t="shared" si="3"/>
        <v>25</v>
      </c>
      <c r="G56" s="12"/>
      <c r="H56" s="12"/>
    </row>
    <row r="57" spans="1:8" x14ac:dyDescent="0.2">
      <c r="B57" t="s">
        <v>71</v>
      </c>
      <c r="C57" s="5" t="s">
        <v>72</v>
      </c>
      <c r="D57" s="7">
        <v>30</v>
      </c>
      <c r="E57">
        <v>1</v>
      </c>
      <c r="F57" s="7">
        <f t="shared" si="3"/>
        <v>30</v>
      </c>
      <c r="G57" s="12"/>
      <c r="H57" s="12"/>
    </row>
    <row r="58" spans="1:8" x14ac:dyDescent="0.2">
      <c r="B58" t="s">
        <v>73</v>
      </c>
      <c r="C58" t="s">
        <v>74</v>
      </c>
      <c r="D58" s="7">
        <v>58.42</v>
      </c>
      <c r="E58">
        <v>1</v>
      </c>
      <c r="F58" s="7">
        <f t="shared" si="3"/>
        <v>58.42</v>
      </c>
      <c r="G58" s="12"/>
      <c r="H58" s="12"/>
    </row>
    <row r="59" spans="1:8" x14ac:dyDescent="0.2">
      <c r="B59" t="s">
        <v>75</v>
      </c>
      <c r="C59" s="5" t="s">
        <v>76</v>
      </c>
      <c r="D59" s="7">
        <v>12.09</v>
      </c>
      <c r="E59">
        <v>1</v>
      </c>
      <c r="F59" s="7">
        <f t="shared" si="3"/>
        <v>12.09</v>
      </c>
      <c r="G59" s="12"/>
      <c r="H59" s="12"/>
    </row>
    <row r="60" spans="1:8" x14ac:dyDescent="0.2">
      <c r="B60" t="s">
        <v>104</v>
      </c>
      <c r="C60" s="5" t="s">
        <v>105</v>
      </c>
      <c r="D60" s="7">
        <v>24.99</v>
      </c>
      <c r="E60">
        <v>1</v>
      </c>
      <c r="F60" s="7">
        <f t="shared" si="3"/>
        <v>24.99</v>
      </c>
      <c r="G60" s="12"/>
      <c r="H60" s="12"/>
    </row>
    <row r="61" spans="1:8" x14ac:dyDescent="0.2">
      <c r="B61" t="s">
        <v>109</v>
      </c>
      <c r="C61" s="5" t="s">
        <v>110</v>
      </c>
      <c r="D61" s="7">
        <v>20</v>
      </c>
      <c r="E61">
        <v>1</v>
      </c>
      <c r="F61" s="7">
        <f t="shared" si="3"/>
        <v>20</v>
      </c>
      <c r="G61" s="12"/>
      <c r="H61" s="12"/>
    </row>
    <row r="62" spans="1:8" x14ac:dyDescent="0.2">
      <c r="B62" t="s">
        <v>111</v>
      </c>
      <c r="C62" s="5" t="s">
        <v>112</v>
      </c>
      <c r="D62" s="7">
        <v>3</v>
      </c>
      <c r="E62">
        <v>3</v>
      </c>
      <c r="F62" s="7">
        <f t="shared" si="3"/>
        <v>9</v>
      </c>
      <c r="G62" s="12"/>
      <c r="H62" s="12"/>
    </row>
    <row r="63" spans="1:8" x14ac:dyDescent="0.2">
      <c r="B63" t="s">
        <v>113</v>
      </c>
      <c r="C63" s="5" t="s">
        <v>114</v>
      </c>
      <c r="D63" s="7">
        <v>3</v>
      </c>
      <c r="E63">
        <v>3</v>
      </c>
      <c r="F63" s="7">
        <f t="shared" si="3"/>
        <v>9</v>
      </c>
      <c r="G63" s="12"/>
      <c r="H63" s="12"/>
    </row>
    <row r="64" spans="1:8" x14ac:dyDescent="0.2">
      <c r="B64" t="s">
        <v>115</v>
      </c>
      <c r="C64" s="5" t="s">
        <v>116</v>
      </c>
      <c r="D64" s="7">
        <v>22</v>
      </c>
      <c r="E64">
        <v>1</v>
      </c>
      <c r="F64" s="7">
        <f t="shared" si="3"/>
        <v>22</v>
      </c>
      <c r="G64" s="12"/>
      <c r="H64" s="12"/>
    </row>
    <row r="65" spans="1:8" x14ac:dyDescent="0.2">
      <c r="B65" t="s">
        <v>119</v>
      </c>
      <c r="C65" s="5" t="s">
        <v>120</v>
      </c>
      <c r="D65" s="7">
        <v>3.5</v>
      </c>
      <c r="E65">
        <v>2</v>
      </c>
      <c r="F65" s="7">
        <f t="shared" si="3"/>
        <v>7</v>
      </c>
      <c r="G65" s="12"/>
      <c r="H65" s="12"/>
    </row>
    <row r="66" spans="1:8" x14ac:dyDescent="0.2">
      <c r="B66" t="s">
        <v>121</v>
      </c>
      <c r="D66" s="7">
        <v>110</v>
      </c>
      <c r="E66">
        <v>1</v>
      </c>
      <c r="F66" s="7">
        <f t="shared" si="3"/>
        <v>110</v>
      </c>
      <c r="G66" s="12"/>
      <c r="H66" s="12"/>
    </row>
    <row r="67" spans="1:8" x14ac:dyDescent="0.2">
      <c r="B67" t="s">
        <v>127</v>
      </c>
      <c r="D67" s="7">
        <v>80</v>
      </c>
      <c r="E67">
        <v>1</v>
      </c>
      <c r="F67" s="7">
        <f t="shared" si="3"/>
        <v>80</v>
      </c>
      <c r="G67" s="12"/>
      <c r="H67" s="12"/>
    </row>
    <row r="68" spans="1:8" x14ac:dyDescent="0.2">
      <c r="B68" t="s">
        <v>128</v>
      </c>
      <c r="D68" s="7">
        <v>40</v>
      </c>
      <c r="E68">
        <v>2</v>
      </c>
      <c r="F68" s="7">
        <f t="shared" si="3"/>
        <v>80</v>
      </c>
      <c r="G68" s="12"/>
      <c r="H68" s="12"/>
    </row>
    <row r="69" spans="1:8" x14ac:dyDescent="0.2">
      <c r="B69" t="s">
        <v>129</v>
      </c>
      <c r="D69" s="7">
        <v>40</v>
      </c>
      <c r="E69">
        <v>1</v>
      </c>
      <c r="F69" s="7">
        <f t="shared" si="3"/>
        <v>40</v>
      </c>
      <c r="G69" s="12"/>
      <c r="H69" s="12"/>
    </row>
    <row r="70" spans="1:8" x14ac:dyDescent="0.2">
      <c r="B70" t="s">
        <v>32</v>
      </c>
      <c r="C70" s="5"/>
      <c r="F70" s="7">
        <f>SUM(F52:F59)*0.1</f>
        <v>81.038000000000011</v>
      </c>
      <c r="G70" s="12"/>
      <c r="H70" s="12"/>
    </row>
    <row r="71" spans="1:8" x14ac:dyDescent="0.2">
      <c r="B71" s="4" t="s">
        <v>7</v>
      </c>
      <c r="C71" s="4"/>
      <c r="D71" s="10"/>
      <c r="E71" s="4"/>
      <c r="F71" s="10">
        <f>SUM(F52:F70)</f>
        <v>1293.4079999999999</v>
      </c>
      <c r="G71" s="12">
        <f>F71</f>
        <v>1293.4079999999999</v>
      </c>
      <c r="H71" s="12">
        <f>F71</f>
        <v>1293.4079999999999</v>
      </c>
    </row>
    <row r="72" spans="1:8" x14ac:dyDescent="0.2">
      <c r="G72" s="12"/>
      <c r="H72" s="12"/>
    </row>
    <row r="73" spans="1:8" x14ac:dyDescent="0.2">
      <c r="G73" s="12"/>
      <c r="H73" s="12"/>
    </row>
    <row r="74" spans="1:8" x14ac:dyDescent="0.2">
      <c r="A74" s="2" t="s">
        <v>2</v>
      </c>
      <c r="B74" s="2" t="s">
        <v>79</v>
      </c>
      <c r="C74" s="2"/>
      <c r="D74" s="8"/>
      <c r="E74" s="2"/>
      <c r="F74" s="8"/>
      <c r="G74" s="12"/>
      <c r="H74" s="12"/>
    </row>
    <row r="75" spans="1:8" x14ac:dyDescent="0.2">
      <c r="B75" s="3" t="s">
        <v>3</v>
      </c>
      <c r="C75" s="3" t="s">
        <v>4</v>
      </c>
      <c r="D75" s="9" t="s">
        <v>5</v>
      </c>
      <c r="E75" s="3" t="s">
        <v>6</v>
      </c>
      <c r="F75" s="9" t="s">
        <v>7</v>
      </c>
      <c r="G75" s="12"/>
      <c r="H75" s="12"/>
    </row>
    <row r="76" spans="1:8" x14ac:dyDescent="0.2">
      <c r="B76" s="16" t="s">
        <v>60</v>
      </c>
      <c r="C76" s="16" t="s">
        <v>124</v>
      </c>
      <c r="D76" s="17">
        <v>300</v>
      </c>
      <c r="E76" s="16">
        <v>1</v>
      </c>
      <c r="F76" s="17">
        <f t="shared" ref="F76:F82" si="4">E76*D76</f>
        <v>300</v>
      </c>
      <c r="G76" s="12"/>
      <c r="H76" s="12"/>
    </row>
    <row r="77" spans="1:8" x14ac:dyDescent="0.2">
      <c r="B77" t="s">
        <v>27</v>
      </c>
      <c r="C77" s="16" t="s">
        <v>124</v>
      </c>
      <c r="D77" s="7">
        <v>110</v>
      </c>
      <c r="E77">
        <v>1</v>
      </c>
      <c r="F77" s="7">
        <f t="shared" si="4"/>
        <v>110</v>
      </c>
      <c r="G77" s="12"/>
      <c r="H77" s="12"/>
    </row>
    <row r="78" spans="1:8" x14ac:dyDescent="0.2">
      <c r="B78" t="s">
        <v>80</v>
      </c>
      <c r="C78" t="s">
        <v>85</v>
      </c>
      <c r="D78" s="7">
        <v>20</v>
      </c>
      <c r="E78">
        <v>6</v>
      </c>
      <c r="F78" s="7">
        <f t="shared" si="4"/>
        <v>120</v>
      </c>
      <c r="G78" s="12"/>
      <c r="H78" s="12"/>
    </row>
    <row r="79" spans="1:8" x14ac:dyDescent="0.2">
      <c r="B79" t="s">
        <v>87</v>
      </c>
      <c r="C79" t="s">
        <v>86</v>
      </c>
      <c r="D79" s="7">
        <v>16</v>
      </c>
      <c r="E79">
        <v>1</v>
      </c>
      <c r="F79" s="7">
        <f t="shared" si="4"/>
        <v>16</v>
      </c>
      <c r="G79" s="12"/>
      <c r="H79" s="12"/>
    </row>
    <row r="80" spans="1:8" x14ac:dyDescent="0.2">
      <c r="B80" t="s">
        <v>81</v>
      </c>
      <c r="C80" t="s">
        <v>82</v>
      </c>
      <c r="D80" s="7">
        <v>44</v>
      </c>
      <c r="E80">
        <v>1</v>
      </c>
      <c r="F80" s="7">
        <f t="shared" si="4"/>
        <v>44</v>
      </c>
      <c r="G80" s="12"/>
      <c r="H80" s="12"/>
    </row>
    <row r="81" spans="1:8" x14ac:dyDescent="0.2">
      <c r="B81" t="s">
        <v>83</v>
      </c>
      <c r="C81" s="5" t="s">
        <v>84</v>
      </c>
      <c r="D81" s="7">
        <v>32.5</v>
      </c>
      <c r="E81">
        <v>2</v>
      </c>
      <c r="F81" s="7">
        <f t="shared" si="4"/>
        <v>65</v>
      </c>
      <c r="G81" s="12"/>
      <c r="H81" s="12"/>
    </row>
    <row r="82" spans="1:8" x14ac:dyDescent="0.2">
      <c r="B82" t="s">
        <v>88</v>
      </c>
      <c r="C82" s="5" t="s">
        <v>89</v>
      </c>
      <c r="D82" s="7">
        <v>19</v>
      </c>
      <c r="E82">
        <v>1</v>
      </c>
      <c r="F82" s="7">
        <f t="shared" si="4"/>
        <v>19</v>
      </c>
      <c r="G82" s="12"/>
      <c r="H82" s="12"/>
    </row>
    <row r="83" spans="1:8" x14ac:dyDescent="0.2">
      <c r="B83" t="s">
        <v>32</v>
      </c>
      <c r="C83" s="5"/>
      <c r="F83" s="7">
        <f>SUM(F76:F82)*0.1</f>
        <v>67.400000000000006</v>
      </c>
      <c r="G83" s="12"/>
      <c r="H83" s="12"/>
    </row>
    <row r="84" spans="1:8" x14ac:dyDescent="0.2">
      <c r="B84" s="4" t="s">
        <v>7</v>
      </c>
      <c r="C84" s="4"/>
      <c r="D84" s="10"/>
      <c r="E84" s="4"/>
      <c r="F84" s="10">
        <f>SUM(F76:F83)</f>
        <v>741.4</v>
      </c>
      <c r="G84" s="12">
        <f>F84</f>
        <v>741.4</v>
      </c>
      <c r="H84" s="12">
        <f>F84</f>
        <v>741.4</v>
      </c>
    </row>
    <row r="85" spans="1:8" x14ac:dyDescent="0.2">
      <c r="C85" s="5"/>
      <c r="G85" s="12"/>
      <c r="H85" s="12"/>
    </row>
    <row r="86" spans="1:8" x14ac:dyDescent="0.2">
      <c r="G86" s="12"/>
      <c r="H86" s="12"/>
    </row>
    <row r="87" spans="1:8" x14ac:dyDescent="0.2">
      <c r="A87" s="2" t="s">
        <v>93</v>
      </c>
      <c r="B87" s="2" t="s">
        <v>92</v>
      </c>
      <c r="C87" s="2"/>
      <c r="D87" s="8"/>
      <c r="E87" s="2"/>
      <c r="F87" s="8"/>
      <c r="G87" s="12"/>
      <c r="H87" s="12"/>
    </row>
    <row r="88" spans="1:8" x14ac:dyDescent="0.2">
      <c r="B88" s="3" t="s">
        <v>3</v>
      </c>
      <c r="C88" s="3" t="s">
        <v>4</v>
      </c>
      <c r="D88" s="9" t="s">
        <v>5</v>
      </c>
      <c r="E88" s="3" t="s">
        <v>6</v>
      </c>
      <c r="F88" s="9" t="s">
        <v>7</v>
      </c>
      <c r="G88" s="12"/>
      <c r="H88" s="12"/>
    </row>
    <row r="89" spans="1:8" x14ac:dyDescent="0.2">
      <c r="B89" t="s">
        <v>95</v>
      </c>
      <c r="C89" s="5"/>
      <c r="D89" s="7">
        <v>592</v>
      </c>
      <c r="E89">
        <v>1</v>
      </c>
      <c r="F89" s="7">
        <f>E89*D89</f>
        <v>592</v>
      </c>
      <c r="G89" s="12"/>
      <c r="H89" s="12"/>
    </row>
    <row r="90" spans="1:8" x14ac:dyDescent="0.2">
      <c r="B90" t="s">
        <v>94</v>
      </c>
      <c r="D90" s="7">
        <v>43</v>
      </c>
      <c r="E90">
        <v>1</v>
      </c>
      <c r="F90" s="7">
        <f t="shared" ref="F90:F99" si="5">E90*D90</f>
        <v>43</v>
      </c>
      <c r="G90" s="12"/>
      <c r="H90" s="12"/>
    </row>
    <row r="91" spans="1:8" x14ac:dyDescent="0.2">
      <c r="B91" t="s">
        <v>100</v>
      </c>
      <c r="C91" s="5"/>
      <c r="D91" s="7">
        <v>108</v>
      </c>
      <c r="E91">
        <v>1</v>
      </c>
      <c r="F91" s="7">
        <f t="shared" si="5"/>
        <v>108</v>
      </c>
      <c r="G91" s="12"/>
      <c r="H91" s="12"/>
    </row>
    <row r="92" spans="1:8" x14ac:dyDescent="0.2">
      <c r="B92" t="s">
        <v>96</v>
      </c>
      <c r="C92" s="5"/>
      <c r="D92" s="7">
        <v>50</v>
      </c>
      <c r="E92">
        <v>1</v>
      </c>
      <c r="F92" s="7">
        <f t="shared" si="5"/>
        <v>50</v>
      </c>
      <c r="G92" s="12"/>
      <c r="H92" s="12"/>
    </row>
    <row r="93" spans="1:8" x14ac:dyDescent="0.2">
      <c r="B93" t="s">
        <v>99</v>
      </c>
      <c r="C93" s="5"/>
      <c r="D93" s="7">
        <v>64</v>
      </c>
      <c r="E93">
        <v>1</v>
      </c>
      <c r="F93" s="7">
        <f t="shared" si="5"/>
        <v>64</v>
      </c>
      <c r="G93" s="12"/>
      <c r="H93" s="12"/>
    </row>
    <row r="94" spans="1:8" x14ac:dyDescent="0.2">
      <c r="B94" t="s">
        <v>98</v>
      </c>
      <c r="C94" s="5"/>
      <c r="E94">
        <v>1</v>
      </c>
      <c r="F94" s="7">
        <f t="shared" si="5"/>
        <v>0</v>
      </c>
      <c r="G94" s="12"/>
      <c r="H94" s="12"/>
    </row>
    <row r="95" spans="1:8" x14ac:dyDescent="0.2">
      <c r="B95" t="s">
        <v>97</v>
      </c>
      <c r="C95" s="5"/>
      <c r="E95">
        <v>1</v>
      </c>
      <c r="F95" s="7">
        <f t="shared" si="5"/>
        <v>0</v>
      </c>
      <c r="G95" s="12"/>
      <c r="H95" s="12"/>
    </row>
    <row r="96" spans="1:8" x14ac:dyDescent="0.2">
      <c r="B96" t="s">
        <v>108</v>
      </c>
      <c r="C96" s="5"/>
      <c r="E96">
        <v>1</v>
      </c>
      <c r="F96" s="7">
        <f t="shared" si="5"/>
        <v>0</v>
      </c>
      <c r="G96" s="12"/>
      <c r="H96" s="12"/>
    </row>
    <row r="97" spans="2:8" x14ac:dyDescent="0.2">
      <c r="B97" t="s">
        <v>101</v>
      </c>
      <c r="E97">
        <v>1</v>
      </c>
      <c r="F97" s="7">
        <f t="shared" si="5"/>
        <v>0</v>
      </c>
      <c r="G97" s="12"/>
      <c r="H97" s="12"/>
    </row>
    <row r="98" spans="2:8" x14ac:dyDescent="0.2">
      <c r="B98" t="s">
        <v>123</v>
      </c>
      <c r="E98">
        <v>1</v>
      </c>
      <c r="F98" s="7">
        <f t="shared" si="5"/>
        <v>0</v>
      </c>
      <c r="G98" s="12"/>
      <c r="H98" s="12"/>
    </row>
    <row r="99" spans="2:8" x14ac:dyDescent="0.2">
      <c r="B99" t="s">
        <v>122</v>
      </c>
      <c r="E99">
        <v>1</v>
      </c>
      <c r="F99" s="7">
        <f t="shared" si="5"/>
        <v>0</v>
      </c>
      <c r="G99" s="12"/>
      <c r="H99" s="12"/>
    </row>
    <row r="100" spans="2:8" x14ac:dyDescent="0.2">
      <c r="B100" t="s">
        <v>125</v>
      </c>
      <c r="D100" s="7">
        <v>64</v>
      </c>
      <c r="E100">
        <v>2</v>
      </c>
      <c r="F100" s="7">
        <f>E100*D100</f>
        <v>128</v>
      </c>
      <c r="G100" s="12"/>
      <c r="H100" s="12"/>
    </row>
    <row r="101" spans="2:8" x14ac:dyDescent="0.2">
      <c r="B101" t="s">
        <v>126</v>
      </c>
      <c r="D101" s="7">
        <v>206</v>
      </c>
      <c r="E101">
        <v>1</v>
      </c>
      <c r="F101" s="7">
        <f t="shared" ref="F101" si="6">E101*D101</f>
        <v>206</v>
      </c>
      <c r="G101" s="12"/>
      <c r="H101" s="12"/>
    </row>
    <row r="102" spans="2:8" x14ac:dyDescent="0.2">
      <c r="B102" t="s">
        <v>32</v>
      </c>
      <c r="F102" s="7">
        <f>SUM(D89:D97)*0.1</f>
        <v>85.7</v>
      </c>
      <c r="G102" s="12"/>
      <c r="H102" s="12"/>
    </row>
    <row r="103" spans="2:8" x14ac:dyDescent="0.2">
      <c r="B103" s="14" t="s">
        <v>7</v>
      </c>
      <c r="C103" s="14"/>
      <c r="D103" s="15"/>
      <c r="E103" s="14"/>
      <c r="F103" s="15">
        <f>SUM(F89:F102)</f>
        <v>1276.7</v>
      </c>
      <c r="G103" s="12">
        <f>F103</f>
        <v>1276.7</v>
      </c>
      <c r="H103" s="12">
        <f>F103</f>
        <v>1276.7</v>
      </c>
    </row>
    <row r="104" spans="2:8" x14ac:dyDescent="0.2">
      <c r="G104" s="12"/>
      <c r="H104" s="12"/>
    </row>
    <row r="105" spans="2:8" x14ac:dyDescent="0.2">
      <c r="G105" s="12"/>
      <c r="H105" s="12"/>
    </row>
    <row r="106" spans="2:8" x14ac:dyDescent="0.2">
      <c r="G106" s="12"/>
      <c r="H106" s="12"/>
    </row>
    <row r="107" spans="2:8" x14ac:dyDescent="0.2">
      <c r="G107" s="12"/>
      <c r="H107" s="12"/>
    </row>
    <row r="108" spans="2:8" x14ac:dyDescent="0.2">
      <c r="G108" s="12"/>
      <c r="H108" s="12"/>
    </row>
    <row r="109" spans="2:8" x14ac:dyDescent="0.2">
      <c r="G109" s="12"/>
      <c r="H109" s="12"/>
    </row>
    <row r="110" spans="2:8" x14ac:dyDescent="0.2">
      <c r="G110" s="12"/>
      <c r="H110" s="12"/>
    </row>
    <row r="111" spans="2:8" x14ac:dyDescent="0.2">
      <c r="G111" s="12"/>
      <c r="H111" s="12"/>
    </row>
    <row r="112" spans="2:8" x14ac:dyDescent="0.2">
      <c r="G112" s="12"/>
      <c r="H112" s="12"/>
    </row>
    <row r="113" spans="7:8" x14ac:dyDescent="0.2">
      <c r="G113" s="13"/>
      <c r="H113" s="13"/>
    </row>
    <row r="114" spans="7:8" x14ac:dyDescent="0.2">
      <c r="G114" s="9">
        <f>SUM(G5:G113)</f>
        <v>5029.34</v>
      </c>
      <c r="H114" s="9">
        <f>SUM(H5:H113)</f>
        <v>21560.331999999999</v>
      </c>
    </row>
  </sheetData>
  <hyperlinks>
    <hyperlink ref="C22" r:id="rId1" xr:uid="{7DE87B19-C203-1745-BAEF-DABC5DCC9F66}"/>
    <hyperlink ref="C20" r:id="rId2" display="https://www.amazon.ca/Baglaum-Ultrasonic-Transducer-Cleaning-Machines/dp/B0CRYQLTQN/ref=sr_1_6?crid=3NYXG1ULCLSLJ&amp;dib=eyJ2IjoiMSJ9.v1ytqUVg9gIK9AW07uPl_FZ-jI06xiIQO56TRgZRiZH5T4hNJWfq6MpbfCDbGU-peBcG0UQrm40iuqI4uzfbnv6TlVOK32AU0CoeToZCTCWA1BkDzc-Q9DiFNouZsUvTdIXw4MpoKkL6AwRjM5ragNGSgtu5q9gl1KXFWZOxR2qbdQ7Knh4-U7rFyDUyAH14rLkhl-gTFke3-KSjYEMPzXMI4BBLTmyRhduZs_GjEfos65OYfZPEVlJ32Qq6vxt16AlLwrctFtBObzk2CtUAhXEV68j84AtGrCB8940DGig.KKrxZAbCzLf7KKEQ5dd_9TB6wA80VtnLvSKoiB9JEGA&amp;dib_tag=se&amp;keywords=ultrasonic+transducer&amp;qid=1713356358&amp;sprefix=ultrasonic+transduce%2Caps%2C210&amp;sr=8-6" xr:uid="{651F4C06-1CAE-E64D-B64C-3C5E1D1C1BE1}"/>
    <hyperlink ref="C23" r:id="rId3" xr:uid="{B7D13905-9A56-3C4F-8789-DD2448567BFC}"/>
    <hyperlink ref="C24" r:id="rId4" xr:uid="{96CC5445-BB58-704C-AE03-98ABF5671B44}"/>
    <hyperlink ref="C28" r:id="rId5" xr:uid="{46FA27AF-555F-9847-A894-6E2CB375E372}"/>
    <hyperlink ref="C29" r:id="rId6" xr:uid="{A8D73076-DD7C-7247-BDD9-E1FA1C47E4E7}"/>
    <hyperlink ref="C30" r:id="rId7" xr:uid="{3A9602A7-8DD8-814C-AE94-C861B991F62A}"/>
    <hyperlink ref="C31" r:id="rId8" xr:uid="{D87977F3-53EC-104D-A988-62FFA1281F54}"/>
    <hyperlink ref="C53" r:id="rId9" xr:uid="{ECC3D25E-B874-CD4D-AA6D-F9765B7EA5D9}"/>
    <hyperlink ref="C56" r:id="rId10" display="https://www.amazon.ca/CBAZY-Stranded-Flexible-Silicone-Electric/dp/B073RDG2J6/ref=sr_1_7?crid=1CDMOSJQAP7LM&amp;dib=eyJ2IjoiMSJ9.fYGqqALtUv1-uuvcHoDN2s3wGN6n3CX9d58W6uNFMHAUa-QoavOEWUCYzWxIvDnaAP7RxHH86aCJjY0xfIC_o2ElH22RTPSIsWrYsHxsWFk27K20Vs4mv9YF20KIsLtFWVRllMCKmumSS8ojb3_sOPZ3toGfhsWEq9q2j79Ib1SGLlfrKYQUAUpsnJ8eQ5G466juvjKxWHsCSMl3gM_dJvq43orHmSbmUsCon6bPRLnk4zdjmTEjnZSLUuq9OiLFFHcQw1caDL-tW3rN0JKeP5LrHLLJV-BDiPgmUdqmwWQ.ArLyq_XOT4dXKBEgWVWDPFjPDxtg7NjEPOtTOlsr3G0&amp;dib_tag=se&amp;keywords=wire&amp;qid=1713360553&amp;sprefix=wire%2Caps%2C214&amp;sr=8-7&amp;th=1" xr:uid="{7DD1FC01-3A43-4947-9BE7-C963B86BC976}"/>
    <hyperlink ref="C57" r:id="rId11" display="https://www.amazon.ca/Connectors-Sopoby-Waterproof-Electrical-Automotive/dp/B0BZ88G8JJ/ref=sr_1_10?crid=1O5GU84TND1EC&amp;dib=eyJ2IjoiMSJ9.GCr2VfPTLpH3DUTuJmc9uhTXQifUC-TJR43NexTwb_ErFc3LGW17Cvu1K6bMLtdZrc5SR3NUvdBnxnviVO0V3Nt_B46c_mjj3_7EBiZen6uVWt1n8mPrJOwIGrsm8bXOxj4vKkXaAdyvV2hTS2oogSuUnBTlXpEtjg-7Dfp2fXOd2SKn2Ur_rIOfqjhQZPy-G_oHRcEpZdYMcRnHGf75rUoE55cYwhD3bSERwn0wYVesIZ7y0T7UMdZSMaseZKo62YbLcPhCSeUy7DWiePZJgsVfVGXtyjxiFPCTvZeiW1k.aaZz2sJNEUuDwQnm5SWFLuuJdCEhqFoJxTfZW1JsNuo&amp;dib_tag=se&amp;keywords=electrical%2Bwire%2Bconnectors&amp;qid=1713360665&amp;sprefix=electrical%2Bwire%2Bconnector%2Caps%2C195&amp;sr=8-10&amp;th=1" xr:uid="{88A95730-EA32-A142-A60A-2BE7A1919F3D}"/>
    <hyperlink ref="C59" r:id="rId12" display="https://www.amazon.ca/Speaker-Terminal-Binding-Adapter-Connector/dp/B07C2P4YNB/ref=sr_1_6?crid=B7PL1SD8WVFJ&amp;dib=eyJ2IjoiMSJ9._MUI_wx-k6fkvCWCJbfV1dn2YZd66Y1cwGFgYT2yPvwECXAeUbJ4X788iufRU2rXBwCY-3uMns_dYbBq66F2jQLRCSKgKlPAMGp7izGV5lf0gNqQB0uvpOg73rYougtbLvEKHT-YbVwnwmvJAJgrslEEof5zAYNjdV0MDOESL5M_PAr5-u2VTNRTqOPCapRAs_16H_oC7XLWOu4nblFZ8IwJs2LLTAiFRiikq1no3hAvH6Xv9uVu0EuHxGrCz5vumQO4DbA2GZgJ9LiqZdzfE33moDqMgKCF-9UFgz8tvBU.JnnwZvDzQ5bKmVbxAlwWrdNLdxlCnwJf1dDOAvYNmyg&amp;dib_tag=se&amp;keywords=banana+terminal&amp;qid=1713360772&amp;sprefix=banana+terminal%2Caps%2C195&amp;sr=8-6" xr:uid="{BD134115-ABCA-1E4B-ACB3-76E80028226F}"/>
    <hyperlink ref="C81" r:id="rId13" xr:uid="{E8CC2FAC-361F-6E47-8273-81D45944C601}"/>
    <hyperlink ref="C8" r:id="rId14" xr:uid="{D38A85A9-C000-674C-8023-9E651FB87ACE}"/>
    <hyperlink ref="C61" r:id="rId15" xr:uid="{37C3E9D5-F976-B24F-8BB6-C89D7A8308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 Fisker-Bødker</dc:creator>
  <cp:lastModifiedBy>Nis Fisker-Bødker</cp:lastModifiedBy>
  <dcterms:created xsi:type="dcterms:W3CDTF">2024-04-16T12:17:00Z</dcterms:created>
  <dcterms:modified xsi:type="dcterms:W3CDTF">2024-07-11T15:05:07Z</dcterms:modified>
</cp:coreProperties>
</file>