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sil\Downloads\"/>
    </mc:Choice>
  </mc:AlternateContent>
  <xr:revisionPtr revIDLastSave="0" documentId="13_ncr:1_{80A5E9CE-1DAC-4AF4-AB24-FF5AC6FC300E}" xr6:coauthVersionLast="47" xr6:coauthVersionMax="47" xr10:uidLastSave="{00000000-0000-0000-0000-000000000000}"/>
  <bookViews>
    <workbookView xWindow="-98" yWindow="-98" windowWidth="19396" windowHeight="11475" activeTab="2" xr2:uid="{00000000-000D-0000-FFFF-FFFF00000000}"/>
  </bookViews>
  <sheets>
    <sheet name="Лист_0" sheetId="6" r:id="rId1"/>
    <sheet name="Лист1" sheetId="5" r:id="rId2"/>
    <sheet name="Лист2" sheetId="2" r:id="rId3"/>
    <sheet name="Лист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8" i="4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2" i="5"/>
  <c r="F7" i="5"/>
  <c r="F7" i="4"/>
  <c r="F7" i="2"/>
  <c r="C29" i="4" l="1"/>
  <c r="C13" i="4"/>
  <c r="C25" i="4"/>
  <c r="C37" i="4"/>
  <c r="C14" i="4"/>
  <c r="C26" i="4"/>
  <c r="C38" i="4"/>
  <c r="C3" i="4"/>
  <c r="C15" i="4"/>
  <c r="C27" i="4"/>
  <c r="C39" i="4"/>
  <c r="C4" i="4"/>
  <c r="C16" i="4"/>
  <c r="C28" i="4"/>
  <c r="C40" i="4"/>
  <c r="C5" i="4"/>
  <c r="C17" i="4"/>
  <c r="C41" i="4"/>
  <c r="C6" i="4"/>
  <c r="C18" i="4"/>
  <c r="C30" i="4"/>
  <c r="C42" i="4"/>
  <c r="C7" i="4"/>
  <c r="C19" i="4"/>
  <c r="C31" i="4"/>
  <c r="C43" i="4"/>
  <c r="C8" i="4"/>
  <c r="C20" i="4"/>
  <c r="C32" i="4"/>
  <c r="C44" i="4"/>
  <c r="C9" i="4"/>
  <c r="C21" i="4"/>
  <c r="C33" i="4"/>
  <c r="C45" i="4"/>
  <c r="C10" i="4"/>
  <c r="C22" i="4"/>
  <c r="C34" i="4"/>
  <c r="C46" i="4"/>
  <c r="C11" i="4"/>
  <c r="C23" i="4"/>
  <c r="C35" i="4"/>
  <c r="C47" i="4"/>
  <c r="C12" i="4"/>
  <c r="C24" i="4"/>
  <c r="C36" i="4"/>
  <c r="C29" i="2"/>
  <c r="C41" i="2"/>
  <c r="C40" i="2"/>
  <c r="C39" i="2"/>
  <c r="C28" i="2"/>
  <c r="C17" i="2"/>
  <c r="C16" i="2"/>
  <c r="C5" i="2"/>
  <c r="C4" i="2"/>
  <c r="C27" i="2"/>
  <c r="C15" i="2"/>
  <c r="C25" i="2"/>
  <c r="C38" i="2"/>
  <c r="C26" i="2"/>
  <c r="C14" i="2"/>
  <c r="C37" i="2"/>
  <c r="C13" i="2"/>
  <c r="C36" i="2"/>
  <c r="C24" i="2"/>
  <c r="C12" i="2"/>
  <c r="C35" i="2"/>
  <c r="C23" i="2"/>
  <c r="C11" i="2"/>
  <c r="C2" i="2"/>
  <c r="C34" i="2"/>
  <c r="C22" i="2"/>
  <c r="C10" i="2"/>
  <c r="C33" i="2"/>
  <c r="C21" i="2"/>
  <c r="C9" i="2"/>
  <c r="C32" i="2"/>
  <c r="C20" i="2"/>
  <c r="C8" i="2"/>
  <c r="C31" i="2"/>
  <c r="C19" i="2"/>
  <c r="C7" i="2"/>
  <c r="C42" i="2"/>
  <c r="C30" i="2"/>
  <c r="C18" i="2"/>
  <c r="C6" i="2"/>
  <c r="C2" i="4"/>
</calcChain>
</file>

<file path=xl/sharedStrings.xml><?xml version="1.0" encoding="utf-8"?>
<sst xmlns="http://schemas.openxmlformats.org/spreadsheetml/2006/main" count="41" uniqueCount="19">
  <si>
    <t>p</t>
  </si>
  <si>
    <t>L(p)</t>
  </si>
  <si>
    <t>AQL</t>
  </si>
  <si>
    <t>Задается по вар.</t>
  </si>
  <si>
    <t>LQ</t>
  </si>
  <si>
    <t>L(LQ) = β = 0,02</t>
  </si>
  <si>
    <t>1-L(AQL)=1-α = 1-0,01</t>
  </si>
  <si>
    <t>Значения вероятностей</t>
  </si>
  <si>
    <t>Приемочное число -- c</t>
  </si>
  <si>
    <t>Объем выборки ОТК -- n</t>
  </si>
  <si>
    <t>Объем партии -- N</t>
  </si>
  <si>
    <t>Приемочное число -- n</t>
  </si>
  <si>
    <t>Значение плана контроля -- a</t>
  </si>
  <si>
    <t>Верхняя граница допуска</t>
  </si>
  <si>
    <t>Рассеяние -- σ</t>
  </si>
  <si>
    <t>0,0(№ по списку)</t>
  </si>
  <si>
    <t>25,(№ по списку + 0,02)</t>
  </si>
  <si>
    <t>LQ = AQL+0.015</t>
  </si>
  <si>
    <t>AQL = 0.015+1*0.002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</si>
</sst>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164" fontId="0" fillId="8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 Оперативная хар-ка </a:t>
            </a:r>
            <a:r>
              <a:rPr lang="en-US" b="1"/>
              <a:t>L</a:t>
            </a:r>
            <a:r>
              <a:rPr lang="ru-RU" b="1"/>
              <a:t>(</a:t>
            </a:r>
            <a:r>
              <a:rPr lang="en-US" b="1"/>
              <a:t>p</a:t>
            </a:r>
            <a:r>
              <a:rPr lang="ru-RU" b="1"/>
              <a:t>) плана контроля</a:t>
            </a:r>
            <a:r>
              <a:rPr lang="ru-RU" b="1" baseline="0"/>
              <a:t> по </a:t>
            </a:r>
            <a:r>
              <a:rPr lang="el-GR" b="1" baseline="0"/>
              <a:t>σ-</a:t>
            </a:r>
            <a:r>
              <a:rPr lang="ru-RU" b="1" baseline="0"/>
              <a:t>методу</a:t>
            </a:r>
            <a:endParaRPr lang="ru-R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258098710357451"/>
          <c:y val="0.11208824418253249"/>
          <c:w val="0.8414642922194453"/>
          <c:h val="0.80933816863100638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Лист1!$B$2:$B$45</c:f>
              <c:numCache>
                <c:formatCode>General</c:formatCode>
                <c:ptCount val="44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1.2E-2</c:v>
                </c:pt>
                <c:pt idx="12">
                  <c:v>1.2999999999999999E-2</c:v>
                </c:pt>
                <c:pt idx="13">
                  <c:v>1.4E-2</c:v>
                </c:pt>
                <c:pt idx="14">
                  <c:v>1.4999999999999999E-2</c:v>
                </c:pt>
                <c:pt idx="15">
                  <c:v>1.6E-2</c:v>
                </c:pt>
                <c:pt idx="16">
                  <c:v>1.7000000000000001E-2</c:v>
                </c:pt>
                <c:pt idx="17">
                  <c:v>1.7999999999999999E-2</c:v>
                </c:pt>
                <c:pt idx="18">
                  <c:v>1.9E-2</c:v>
                </c:pt>
                <c:pt idx="19">
                  <c:v>0.02</c:v>
                </c:pt>
                <c:pt idx="20">
                  <c:v>2.1000000000000001E-2</c:v>
                </c:pt>
                <c:pt idx="21">
                  <c:v>2.1999999999999999E-2</c:v>
                </c:pt>
                <c:pt idx="22">
                  <c:v>2.3E-2</c:v>
                </c:pt>
                <c:pt idx="23">
                  <c:v>2.4E-2</c:v>
                </c:pt>
                <c:pt idx="24">
                  <c:v>2.5000000000000001E-2</c:v>
                </c:pt>
                <c:pt idx="25">
                  <c:v>2.5999999999999999E-2</c:v>
                </c:pt>
                <c:pt idx="26">
                  <c:v>2.7E-2</c:v>
                </c:pt>
                <c:pt idx="27">
                  <c:v>2.8000000000000001E-2</c:v>
                </c:pt>
                <c:pt idx="28">
                  <c:v>2.9000000000000001E-2</c:v>
                </c:pt>
                <c:pt idx="29">
                  <c:v>0.03</c:v>
                </c:pt>
                <c:pt idx="30">
                  <c:v>3.1E-2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3.4000000000000002E-2</c:v>
                </c:pt>
                <c:pt idx="34">
                  <c:v>3.5000000000000003E-2</c:v>
                </c:pt>
                <c:pt idx="35">
                  <c:v>3.5999999999999997E-2</c:v>
                </c:pt>
                <c:pt idx="36">
                  <c:v>3.6999999999999998E-2</c:v>
                </c:pt>
                <c:pt idx="37">
                  <c:v>3.7999999999999999E-2</c:v>
                </c:pt>
                <c:pt idx="38">
                  <c:v>3.9E-2</c:v>
                </c:pt>
                <c:pt idx="39">
                  <c:v>0.04</c:v>
                </c:pt>
                <c:pt idx="40">
                  <c:v>4.1000000000000002E-2</c:v>
                </c:pt>
                <c:pt idx="41">
                  <c:v>4.2000000000000003E-2</c:v>
                </c:pt>
                <c:pt idx="42">
                  <c:v>4.2999999999999997E-2</c:v>
                </c:pt>
                <c:pt idx="43">
                  <c:v>4.3999999999999997E-2</c:v>
                </c:pt>
              </c:numCache>
            </c:numRef>
          </c:xVal>
          <c:yVal>
            <c:numRef>
              <c:f>Лист1!$C$2:$C$45</c:f>
              <c:numCache>
                <c:formatCode>0.000</c:formatCode>
                <c:ptCount val="4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0.99999999999999778</c:v>
                </c:pt>
                <c:pt idx="7">
                  <c:v>0.99999999999909117</c:v>
                </c:pt>
                <c:pt idx="8">
                  <c:v>0.99999999988236588</c:v>
                </c:pt>
                <c:pt idx="9">
                  <c:v>0.99999999368794623</c:v>
                </c:pt>
                <c:pt idx="10">
                  <c:v>0.99999983005176174</c:v>
                </c:pt>
                <c:pt idx="11">
                  <c:v>0.99999736445134246</c:v>
                </c:pt>
                <c:pt idx="12">
                  <c:v>0.99997391340133235</c:v>
                </c:pt>
                <c:pt idx="13">
                  <c:v>0.99982176779366128</c:v>
                </c:pt>
                <c:pt idx="14">
                  <c:v>0.99910644170527241</c:v>
                </c:pt>
                <c:pt idx="15">
                  <c:v>0.99654906366284679</c:v>
                </c:pt>
                <c:pt idx="16">
                  <c:v>0.98932148903572248</c:v>
                </c:pt>
                <c:pt idx="17">
                  <c:v>0.97265391552764835</c:v>
                </c:pt>
                <c:pt idx="18">
                  <c:v>0.94045710281419315</c:v>
                </c:pt>
                <c:pt idx="19">
                  <c:v>0.88720902121813117</c:v>
                </c:pt>
                <c:pt idx="20">
                  <c:v>0.81041477334723466</c:v>
                </c:pt>
                <c:pt idx="21">
                  <c:v>0.71231798417600767</c:v>
                </c:pt>
                <c:pt idx="22">
                  <c:v>0.59984189784515074</c:v>
                </c:pt>
                <c:pt idx="23">
                  <c:v>0.48275465642084164</c:v>
                </c:pt>
                <c:pt idx="24">
                  <c:v>0.37099268970909394</c:v>
                </c:pt>
                <c:pt idx="25">
                  <c:v>0.27233232425355786</c:v>
                </c:pt>
                <c:pt idx="26">
                  <c:v>0.19117780339148122</c:v>
                </c:pt>
                <c:pt idx="27">
                  <c:v>0.12856514863536814</c:v>
                </c:pt>
                <c:pt idx="28">
                  <c:v>8.2991921788854325E-2</c:v>
                </c:pt>
                <c:pt idx="29">
                  <c:v>5.1537291148200222E-2</c:v>
                </c:pt>
                <c:pt idx="30">
                  <c:v>3.0856540323189123E-2</c:v>
                </c:pt>
                <c:pt idx="31">
                  <c:v>1.7851263060775387E-2</c:v>
                </c:pt>
                <c:pt idx="32">
                  <c:v>1.0000303177102807E-2</c:v>
                </c:pt>
                <c:pt idx="33">
                  <c:v>5.4358201550255905E-3</c:v>
                </c:pt>
                <c:pt idx="34">
                  <c:v>2.8725164491123756E-3</c:v>
                </c:pt>
                <c:pt idx="35">
                  <c:v>1.4784047443624278E-3</c:v>
                </c:pt>
                <c:pt idx="36">
                  <c:v>7.42326672662267E-4</c:v>
                </c:pt>
                <c:pt idx="37">
                  <c:v>3.6421343745698828E-4</c:v>
                </c:pt>
                <c:pt idx="38">
                  <c:v>1.74870712507208E-4</c:v>
                </c:pt>
                <c:pt idx="39">
                  <c:v>8.2276283140199867E-5</c:v>
                </c:pt>
                <c:pt idx="40">
                  <c:v>3.7982444196959614E-5</c:v>
                </c:pt>
                <c:pt idx="41">
                  <c:v>1.7224900935698091E-5</c:v>
                </c:pt>
                <c:pt idx="42">
                  <c:v>7.6820044408521544E-6</c:v>
                </c:pt>
                <c:pt idx="43">
                  <c:v>3.3727252035321298E-6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32-4183-9DDC-EF2CC880C388}"/>
            </c:ext>
          </c:extLst>
        </c:ser>
        <c:ser>
          <c:idx val="1"/>
          <c:order val="1"/>
          <c:tx>
            <c:v>AQL</c:v>
          </c:tx>
          <c:spPr>
            <a:ln w="349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50800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6">
                    <a:lumMod val="60000"/>
                    <a:lumOff val="40000"/>
                  </a:schemeClr>
                </a:solidFill>
                <a:ln w="50800">
                  <a:solidFill>
                    <a:schemeClr val="accent6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2132-4183-9DDC-EF2CC880C388}"/>
              </c:ext>
            </c:extLst>
          </c:dPt>
          <c:xVal>
            <c:numRef>
              <c:f>Лист1!$E$7</c:f>
              <c:numCache>
                <c:formatCode>General</c:formatCode>
                <c:ptCount val="1"/>
                <c:pt idx="0">
                  <c:v>1.7000000000000001E-2</c:v>
                </c:pt>
              </c:numCache>
            </c:numRef>
          </c:xVal>
          <c:yVal>
            <c:numRef>
              <c:f>Лист1!$F$7</c:f>
              <c:numCache>
                <c:formatCode>General</c:formatCode>
                <c:ptCount val="1"/>
                <c:pt idx="0">
                  <c:v>0.99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132-4183-9DDC-EF2CC880C388}"/>
            </c:ext>
          </c:extLst>
        </c:ser>
        <c:ser>
          <c:idx val="2"/>
          <c:order val="2"/>
          <c:tx>
            <c:v>LQ</c:v>
          </c:tx>
          <c:spPr>
            <a:ln w="508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50800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Лист1!$E$9</c:f>
              <c:numCache>
                <c:formatCode>General</c:formatCode>
                <c:ptCount val="1"/>
                <c:pt idx="0">
                  <c:v>3.2000000000000001E-2</c:v>
                </c:pt>
              </c:numCache>
            </c:numRef>
          </c:xVal>
          <c:yVal>
            <c:numRef>
              <c:f>Лист1!$F$9</c:f>
              <c:numCache>
                <c:formatCode>General</c:formatCode>
                <c:ptCount val="1"/>
                <c:pt idx="0">
                  <c:v>0.02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32-4183-9DDC-EF2CC880C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867711"/>
        <c:axId val="2097871039"/>
      </c:scatterChart>
      <c:valAx>
        <c:axId val="2097867711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bg2">
                  <a:lumMod val="75000"/>
                </a:schemeClr>
              </a:solidFill>
              <a:prstDash val="lgDashDot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75000"/>
                  <a:alpha val="50000"/>
                </a:schemeClr>
              </a:solidFill>
              <a:prstDash val="dashDot"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1"/>
                  <a:t>p</a:t>
                </a:r>
                <a:endParaRPr lang="ru-RU" sz="1200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7871039"/>
        <c:crosses val="autoZero"/>
        <c:crossBetween val="midCat"/>
      </c:valAx>
      <c:valAx>
        <c:axId val="2097871039"/>
        <c:scaling>
          <c:orientation val="minMax"/>
          <c:max val="1.05"/>
          <c:min val="0"/>
        </c:scaling>
        <c:delete val="0"/>
        <c:axPos val="l"/>
        <c:majorGridlines>
          <c:spPr>
            <a:ln w="9525" cap="flat" cmpd="sng" algn="ctr">
              <a:solidFill>
                <a:schemeClr val="accent3">
                  <a:lumMod val="75000"/>
                </a:schemeClr>
              </a:solidFill>
              <a:prstDash val="lgDashDotDot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1"/>
                  <a:t>L(p)</a:t>
                </a:r>
                <a:endParaRPr lang="ru-RU" sz="1200" b="1" i="1"/>
              </a:p>
            </c:rich>
          </c:tx>
          <c:layout>
            <c:manualLayout>
              <c:xMode val="edge"/>
              <c:yMode val="edge"/>
              <c:x val="1.3481228668941978E-2"/>
              <c:y val="0.491506877091007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7867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Биномиальная оперативная хар-ка </a:t>
            </a:r>
            <a:r>
              <a:rPr lang="en-US" b="1"/>
              <a:t>L</a:t>
            </a:r>
            <a:r>
              <a:rPr lang="ru-RU" b="1"/>
              <a:t>(</a:t>
            </a:r>
            <a:r>
              <a:rPr lang="en-US" b="1"/>
              <a:t>p</a:t>
            </a:r>
            <a:r>
              <a:rPr lang="ru-RU" b="1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258098710357451"/>
          <c:y val="0.11208824418253249"/>
          <c:w val="0.8414642922194453"/>
          <c:h val="0.80933816863100638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Лист2!$B$2:$B$42</c:f>
              <c:numCache>
                <c:formatCode>General</c:formatCode>
                <c:ptCount val="4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</c:numCache>
            </c:numRef>
          </c:xVal>
          <c:yVal>
            <c:numRef>
              <c:f>Лист2!$C$2:$C$42</c:f>
              <c:numCache>
                <c:formatCode>0.000</c:formatCode>
                <c:ptCount val="4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0.99999999999999445</c:v>
                </c:pt>
                <c:pt idx="7">
                  <c:v>0.99999999999888445</c:v>
                </c:pt>
                <c:pt idx="8">
                  <c:v>0.99999999991361554</c:v>
                </c:pt>
                <c:pt idx="9">
                  <c:v>0.99999999675461304</c:v>
                </c:pt>
                <c:pt idx="10">
                  <c:v>0.99999993104467799</c:v>
                </c:pt>
                <c:pt idx="11">
                  <c:v>0.99999907554448297</c:v>
                </c:pt>
                <c:pt idx="12">
                  <c:v>0.9999915200558156</c:v>
                </c:pt>
                <c:pt idx="13">
                  <c:v>0.99994339291793821</c:v>
                </c:pt>
                <c:pt idx="14">
                  <c:v>0.99971145187845734</c:v>
                </c:pt>
                <c:pt idx="15">
                  <c:v>0.99883293811533713</c:v>
                </c:pt>
                <c:pt idx="16">
                  <c:v>0.99613605962888074</c:v>
                </c:pt>
                <c:pt idx="17">
                  <c:v>0.98925479316266707</c:v>
                </c:pt>
                <c:pt idx="18">
                  <c:v>0.97435228288379783</c:v>
                </c:pt>
                <c:pt idx="19">
                  <c:v>0.9464743836572006</c:v>
                </c:pt>
                <c:pt idx="20">
                  <c:v>0.9007520377326258</c:v>
                </c:pt>
                <c:pt idx="21">
                  <c:v>0.83416627104733232</c:v>
                </c:pt>
                <c:pt idx="22">
                  <c:v>0.74711656452619102</c:v>
                </c:pt>
                <c:pt idx="23">
                  <c:v>0.64398246529645398</c:v>
                </c:pt>
                <c:pt idx="24">
                  <c:v>0.53232781174738508</c:v>
                </c:pt>
                <c:pt idx="25">
                  <c:v>0.42106723901990756</c:v>
                </c:pt>
                <c:pt idx="26">
                  <c:v>0.31836626068689333</c:v>
                </c:pt>
                <c:pt idx="27">
                  <c:v>0.23005012171320155</c:v>
                </c:pt>
                <c:pt idx="28">
                  <c:v>0.15894000233189046</c:v>
                </c:pt>
                <c:pt idx="29">
                  <c:v>0.10508695512238116</c:v>
                </c:pt>
                <c:pt idx="30">
                  <c:v>6.6571246403952788E-2</c:v>
                </c:pt>
                <c:pt idx="31">
                  <c:v>4.0461585609682528E-2</c:v>
                </c:pt>
                <c:pt idx="32">
                  <c:v>2.3629605524335372E-2</c:v>
                </c:pt>
                <c:pt idx="33">
                  <c:v>1.3279580050063326E-2</c:v>
                </c:pt>
                <c:pt idx="34">
                  <c:v>7.1925693290948566E-3</c:v>
                </c:pt>
                <c:pt idx="35">
                  <c:v>3.7601240865931924E-3</c:v>
                </c:pt>
                <c:pt idx="36">
                  <c:v>1.9000573966322877E-3</c:v>
                </c:pt>
                <c:pt idx="37">
                  <c:v>9.293567989515257E-4</c:v>
                </c:pt>
                <c:pt idx="38">
                  <c:v>4.4058362892010169E-4</c:v>
                </c:pt>
                <c:pt idx="39">
                  <c:v>2.0270108117638301E-4</c:v>
                </c:pt>
                <c:pt idx="40">
                  <c:v>9.0612855992169703E-5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39-4406-83B7-30EB8DB73C51}"/>
            </c:ext>
          </c:extLst>
        </c:ser>
        <c:ser>
          <c:idx val="1"/>
          <c:order val="1"/>
          <c:tx>
            <c:v>AQL</c:v>
          </c:tx>
          <c:spPr>
            <a:ln w="349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50800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6">
                    <a:lumMod val="60000"/>
                    <a:lumOff val="40000"/>
                  </a:schemeClr>
                </a:solidFill>
                <a:ln w="50800">
                  <a:solidFill>
                    <a:schemeClr val="accent6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ED39-4406-83B7-30EB8DB73C51}"/>
              </c:ext>
            </c:extLst>
          </c:dPt>
          <c:xVal>
            <c:numRef>
              <c:f>Лист2!$E$7</c:f>
              <c:numCache>
                <c:formatCode>General</c:formatCode>
                <c:ptCount val="1"/>
                <c:pt idx="0">
                  <c:v>1.7000000000000001E-2</c:v>
                </c:pt>
              </c:numCache>
            </c:numRef>
          </c:xVal>
          <c:yVal>
            <c:numRef>
              <c:f>Лист2!$F$7</c:f>
              <c:numCache>
                <c:formatCode>General</c:formatCode>
                <c:ptCount val="1"/>
                <c:pt idx="0">
                  <c:v>0.99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D39-4406-83B7-30EB8DB73C51}"/>
            </c:ext>
          </c:extLst>
        </c:ser>
        <c:ser>
          <c:idx val="2"/>
          <c:order val="2"/>
          <c:tx>
            <c:v>LQ</c:v>
          </c:tx>
          <c:spPr>
            <a:ln w="508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50800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Лист2!$E$9</c:f>
              <c:numCache>
                <c:formatCode>General</c:formatCode>
                <c:ptCount val="1"/>
                <c:pt idx="0">
                  <c:v>3.2000000000000001E-2</c:v>
                </c:pt>
              </c:numCache>
            </c:numRef>
          </c:xVal>
          <c:yVal>
            <c:numRef>
              <c:f>Лист2!$F$9</c:f>
              <c:numCache>
                <c:formatCode>General</c:formatCode>
                <c:ptCount val="1"/>
                <c:pt idx="0">
                  <c:v>0.02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D39-4406-83B7-30EB8DB73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867711"/>
        <c:axId val="2097871039"/>
      </c:scatterChart>
      <c:valAx>
        <c:axId val="2097867711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bg2">
                  <a:lumMod val="75000"/>
                </a:schemeClr>
              </a:solidFill>
              <a:prstDash val="lgDashDot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75000"/>
                  <a:alpha val="50000"/>
                </a:schemeClr>
              </a:solidFill>
              <a:prstDash val="dashDot"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1"/>
                  <a:t>p</a:t>
                </a:r>
                <a:endParaRPr lang="ru-RU" sz="1200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7871039"/>
        <c:crosses val="autoZero"/>
        <c:crossBetween val="midCat"/>
      </c:valAx>
      <c:valAx>
        <c:axId val="2097871039"/>
        <c:scaling>
          <c:orientation val="minMax"/>
          <c:max val="1.05"/>
          <c:min val="0"/>
        </c:scaling>
        <c:delete val="0"/>
        <c:axPos val="l"/>
        <c:majorGridlines>
          <c:spPr>
            <a:ln w="9525" cap="flat" cmpd="sng" algn="ctr">
              <a:solidFill>
                <a:schemeClr val="accent3">
                  <a:lumMod val="75000"/>
                </a:schemeClr>
              </a:solidFill>
              <a:prstDash val="lgDashDotDot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1"/>
                  <a:t>L(p)</a:t>
                </a:r>
                <a:endParaRPr lang="ru-RU" sz="1200" b="1" i="1"/>
              </a:p>
            </c:rich>
          </c:tx>
          <c:layout>
            <c:manualLayout>
              <c:xMode val="edge"/>
              <c:yMode val="edge"/>
              <c:x val="1.3481228668941978E-2"/>
              <c:y val="0.491506877091007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7867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Гипергеометрическая</a:t>
            </a:r>
            <a:r>
              <a:rPr lang="ru-RU" b="1" baseline="0"/>
              <a:t> </a:t>
            </a:r>
            <a:r>
              <a:rPr lang="ru-RU" b="1"/>
              <a:t>оперативная хар-ка </a:t>
            </a:r>
            <a:r>
              <a:rPr lang="en-US" b="1"/>
              <a:t>L</a:t>
            </a:r>
            <a:r>
              <a:rPr lang="ru-RU" b="1"/>
              <a:t>(</a:t>
            </a:r>
            <a:r>
              <a:rPr lang="en-US" b="1"/>
              <a:t>p</a:t>
            </a:r>
            <a:r>
              <a:rPr lang="ru-RU" b="1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258098710357451"/>
          <c:y val="0.11208824418253249"/>
          <c:w val="0.8414642922194453"/>
          <c:h val="0.80933816863100638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Лист3!$B$2:$B$48</c:f>
              <c:numCache>
                <c:formatCode>General</c:formatCode>
                <c:ptCount val="47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</c:numCache>
            </c:numRef>
          </c:xVal>
          <c:yVal>
            <c:numRef>
              <c:f>Лист3!$C$2:$C$48</c:f>
              <c:numCache>
                <c:formatCode>0.000</c:formatCode>
                <c:ptCount val="4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0.99999999999999989</c:v>
                </c:pt>
                <c:pt idx="7">
                  <c:v>0.99999999999997513</c:v>
                </c:pt>
                <c:pt idx="8">
                  <c:v>0.99999999999657474</c:v>
                </c:pt>
                <c:pt idx="9">
                  <c:v>0.99999999979025056</c:v>
                </c:pt>
                <c:pt idx="10">
                  <c:v>0.99999999323248789</c:v>
                </c:pt>
                <c:pt idx="11">
                  <c:v>0.99999986995255152</c:v>
                </c:pt>
                <c:pt idx="12">
                  <c:v>0.99999837054026974</c:v>
                </c:pt>
                <c:pt idx="13">
                  <c:v>0.9999857384042613</c:v>
                </c:pt>
                <c:pt idx="14">
                  <c:v>0.99990799813575781</c:v>
                </c:pt>
                <c:pt idx="15">
                  <c:v>0.99954343426527892</c:v>
                </c:pt>
                <c:pt idx="16">
                  <c:v>0.99819545901696893</c:v>
                </c:pt>
                <c:pt idx="17">
                  <c:v>0.99415417769696701</c:v>
                </c:pt>
                <c:pt idx="18">
                  <c:v>0.98409956885205263</c:v>
                </c:pt>
                <c:pt idx="19">
                  <c:v>0.96293180002407486</c:v>
                </c:pt>
                <c:pt idx="20">
                  <c:v>0.92459563894668784</c:v>
                </c:pt>
                <c:pt idx="21">
                  <c:v>0.86402239172369977</c:v>
                </c:pt>
                <c:pt idx="22">
                  <c:v>0.77950331847031196</c:v>
                </c:pt>
                <c:pt idx="23">
                  <c:v>0.67426078542657086</c:v>
                </c:pt>
                <c:pt idx="24">
                  <c:v>0.5562373280159586</c:v>
                </c:pt>
                <c:pt idx="25">
                  <c:v>0.43607316435734528</c:v>
                </c:pt>
                <c:pt idx="26">
                  <c:v>0.32420979491927382</c:v>
                </c:pt>
                <c:pt idx="27">
                  <c:v>0.22839482546962059</c:v>
                </c:pt>
                <c:pt idx="28">
                  <c:v>0.15246053146764788</c:v>
                </c:pt>
                <c:pt idx="29">
                  <c:v>9.650145493819369E-2</c:v>
                </c:pt>
                <c:pt idx="30">
                  <c:v>5.7982267963959042E-2</c:v>
                </c:pt>
                <c:pt idx="31">
                  <c:v>3.3116033800270978E-2</c:v>
                </c:pt>
                <c:pt idx="32">
                  <c:v>1.8006449851101888E-2</c:v>
                </c:pt>
                <c:pt idx="33">
                  <c:v>9.3360419618971919E-3</c:v>
                </c:pt>
                <c:pt idx="34">
                  <c:v>4.6232804378802932E-3</c:v>
                </c:pt>
                <c:pt idx="35">
                  <c:v>2.1902403928235697E-3</c:v>
                </c:pt>
                <c:pt idx="36">
                  <c:v>9.941956116365485E-4</c:v>
                </c:pt>
                <c:pt idx="37">
                  <c:v>4.3306317785943624E-4</c:v>
                </c:pt>
                <c:pt idx="38">
                  <c:v>1.8128564509822622E-4</c:v>
                </c:pt>
                <c:pt idx="39">
                  <c:v>7.303183109897073E-5</c:v>
                </c:pt>
                <c:pt idx="40">
                  <c:v>2.8351182086515591E-5</c:v>
                </c:pt>
                <c:pt idx="41">
                  <c:v>1.0619003225045141E-5</c:v>
                </c:pt>
                <c:pt idx="42">
                  <c:v>3.8420566709822598E-6</c:v>
                </c:pt>
                <c:pt idx="43">
                  <c:v>1.3443008902876332E-6</c:v>
                </c:pt>
                <c:pt idx="44">
                  <c:v>4.5534423550769112E-7</c:v>
                </c:pt>
                <c:pt idx="45">
                  <c:v>1.4946026878994643E-7</c:v>
                </c:pt>
                <c:pt idx="46">
                  <c:v>4.7584064192148159E-8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36-4118-88C4-FC8E4967F768}"/>
            </c:ext>
          </c:extLst>
        </c:ser>
        <c:ser>
          <c:idx val="1"/>
          <c:order val="1"/>
          <c:tx>
            <c:v>AQL</c:v>
          </c:tx>
          <c:spPr>
            <a:ln w="349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50800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6">
                    <a:lumMod val="60000"/>
                    <a:lumOff val="40000"/>
                  </a:schemeClr>
                </a:solidFill>
                <a:ln w="50800">
                  <a:solidFill>
                    <a:schemeClr val="accent6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6036-4118-88C4-FC8E4967F768}"/>
              </c:ext>
            </c:extLst>
          </c:dPt>
          <c:xVal>
            <c:numRef>
              <c:f>Лист3!$E$7</c:f>
              <c:numCache>
                <c:formatCode>General</c:formatCode>
                <c:ptCount val="1"/>
                <c:pt idx="0">
                  <c:v>1.7000000000000001E-2</c:v>
                </c:pt>
              </c:numCache>
            </c:numRef>
          </c:xVal>
          <c:yVal>
            <c:numRef>
              <c:f>Лист3!$F$7</c:f>
              <c:numCache>
                <c:formatCode>General</c:formatCode>
                <c:ptCount val="1"/>
                <c:pt idx="0">
                  <c:v>0.99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036-4118-88C4-FC8E4967F768}"/>
            </c:ext>
          </c:extLst>
        </c:ser>
        <c:ser>
          <c:idx val="2"/>
          <c:order val="2"/>
          <c:tx>
            <c:v>LQ</c:v>
          </c:tx>
          <c:spPr>
            <a:ln w="508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50800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Лист3!$E$9</c:f>
              <c:numCache>
                <c:formatCode>General</c:formatCode>
                <c:ptCount val="1"/>
                <c:pt idx="0">
                  <c:v>3.2000000000000001E-2</c:v>
                </c:pt>
              </c:numCache>
            </c:numRef>
          </c:xVal>
          <c:yVal>
            <c:numRef>
              <c:f>Лист3!$F$9</c:f>
              <c:numCache>
                <c:formatCode>General</c:formatCode>
                <c:ptCount val="1"/>
                <c:pt idx="0">
                  <c:v>0.02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036-4118-88C4-FC8E4967F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867711"/>
        <c:axId val="2097871039"/>
      </c:scatterChart>
      <c:valAx>
        <c:axId val="2097867711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bg2">
                  <a:lumMod val="75000"/>
                </a:schemeClr>
              </a:solidFill>
              <a:prstDash val="lgDashDot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75000"/>
                  <a:alpha val="50000"/>
                </a:schemeClr>
              </a:solidFill>
              <a:prstDash val="dashDot"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1"/>
                  <a:t>p</a:t>
                </a:r>
                <a:endParaRPr lang="ru-RU" sz="1200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7871039"/>
        <c:crosses val="autoZero"/>
        <c:crossBetween val="midCat"/>
      </c:valAx>
      <c:valAx>
        <c:axId val="2097871039"/>
        <c:scaling>
          <c:orientation val="minMax"/>
          <c:max val="1.05"/>
          <c:min val="0"/>
        </c:scaling>
        <c:delete val="0"/>
        <c:axPos val="l"/>
        <c:majorGridlines>
          <c:spPr>
            <a:ln w="9525" cap="flat" cmpd="sng" algn="ctr">
              <a:solidFill>
                <a:schemeClr val="accent3">
                  <a:lumMod val="75000"/>
                </a:schemeClr>
              </a:solidFill>
              <a:prstDash val="lgDashDotDot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1"/>
                  <a:t>L(p)</a:t>
                </a:r>
                <a:endParaRPr lang="ru-RU" sz="1200" b="1" i="1"/>
              </a:p>
            </c:rich>
          </c:tx>
          <c:layout>
            <c:manualLayout>
              <c:xMode val="edge"/>
              <c:yMode val="edge"/>
              <c:x val="1.3481228668941978E-2"/>
              <c:y val="0.491506877091007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7867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2</xdr:row>
      <xdr:rowOff>15240</xdr:rowOff>
    </xdr:from>
    <xdr:to>
      <xdr:col>17</xdr:col>
      <xdr:colOff>0</xdr:colOff>
      <xdr:row>20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EE99CD7-82FB-4474-9906-98709BCA55CF}"/>
            </a:ext>
          </a:extLst>
        </xdr:cNvPr>
        <xdr:cNvSpPr txBox="1"/>
      </xdr:nvSpPr>
      <xdr:spPr>
        <a:xfrm>
          <a:off x="3055620" y="381000"/>
          <a:ext cx="7307580" cy="34518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ru-RU" sz="1200" u="sng">
              <a:latin typeface="+mn-lt"/>
            </a:rPr>
            <a:t>Цель лабораторной работы заключатеся в том, чтобы научиться подбирать параметры</a:t>
          </a:r>
          <a:r>
            <a:rPr lang="ru-RU" sz="1200" u="sng" baseline="0">
              <a:latin typeface="+mn-lt"/>
            </a:rPr>
            <a:t> плана контроля, в зависимостит от его типа, а также сравнить со значениями данных параметров, предлагаемых нормативным документом. </a:t>
          </a:r>
          <a:br>
            <a:rPr lang="ru-RU" sz="1200" baseline="0">
              <a:latin typeface="+mn-lt"/>
            </a:rPr>
          </a:br>
          <a:br>
            <a:rPr lang="ru-RU" sz="1200" baseline="0">
              <a:latin typeface="+mn-lt"/>
            </a:rPr>
          </a:br>
          <a:r>
            <a:rPr lang="ru-RU" sz="1200" baseline="0">
              <a:latin typeface="+mn-lt"/>
            </a:rPr>
            <a:t>Макрос автоматически выполняет построение оперативной хар-ки, теоретическае формулы каждой оперативной хар-ки (ОХ) представлены в методических указаниях. Необходимо совпадения значений 1-</a:t>
          </a:r>
          <a:r>
            <a:rPr lang="en-US" sz="1200" baseline="0">
              <a:latin typeface="+mn-lt"/>
            </a:rPr>
            <a:t>L(AQL) = </a:t>
          </a:r>
          <a:r>
            <a:rPr lang="el-GR" sz="1200" baseline="0">
              <a:latin typeface="+mn-lt"/>
            </a:rPr>
            <a:t>α </a:t>
          </a:r>
          <a:r>
            <a:rPr lang="ru-RU" sz="1200" baseline="0">
              <a:latin typeface="+mn-lt"/>
            </a:rPr>
            <a:t>и </a:t>
          </a:r>
          <a:r>
            <a:rPr lang="en-US" sz="1200" baseline="0">
              <a:latin typeface="+mn-lt"/>
            </a:rPr>
            <a:t>L(LQ) = </a:t>
          </a:r>
          <a:r>
            <a:rPr lang="el-GR" sz="1200" baseline="0">
              <a:latin typeface="+mn-lt"/>
            </a:rPr>
            <a:t>β </a:t>
          </a:r>
          <a:r>
            <a:rPr lang="ru-RU" sz="1200" baseline="0">
              <a:latin typeface="+mn-lt"/>
            </a:rPr>
            <a:t>с точностью до сотых. Параметры </a:t>
          </a:r>
          <a:r>
            <a:rPr lang="el-GR" sz="1200" baseline="0">
              <a:latin typeface="+mn-lt"/>
            </a:rPr>
            <a:t>α, β --</a:t>
          </a:r>
          <a:r>
            <a:rPr lang="ru-RU" sz="1200" baseline="0">
              <a:latin typeface="+mn-lt"/>
            </a:rPr>
            <a:t> риски поставищика и потребителя заданы одинаковыми для всех вариантов. Значения предельных показателей </a:t>
          </a:r>
          <a:r>
            <a:rPr lang="en-US" sz="1200" baseline="0">
              <a:latin typeface="+mn-lt"/>
            </a:rPr>
            <a:t>AQL </a:t>
          </a:r>
          <a:r>
            <a:rPr lang="ru-RU" sz="1200" baseline="0">
              <a:latin typeface="+mn-lt"/>
            </a:rPr>
            <a:t>и </a:t>
          </a:r>
          <a:r>
            <a:rPr lang="en-US" sz="1200" baseline="0">
              <a:latin typeface="+mn-lt"/>
            </a:rPr>
            <a:t>LQ </a:t>
          </a:r>
          <a:r>
            <a:rPr lang="ru-RU" sz="1200" baseline="0">
              <a:latin typeface="+mn-lt"/>
            </a:rPr>
            <a:t>задаются в соответствии с вариантом. Для плана контроля по количественному признаку значения верхней границы допуска, а также рассеяние задаются по вариантам. Побираемые параметры плана контроля: число элементов выборки ОТК и значение </a:t>
          </a:r>
          <a:r>
            <a:rPr lang="en-US" sz="1200" b="1" i="1" baseline="0">
              <a:latin typeface="+mn-lt"/>
            </a:rPr>
            <a:t>a</a:t>
          </a:r>
          <a:r>
            <a:rPr lang="en-US" sz="1200" baseline="0">
              <a:latin typeface="+mn-lt"/>
            </a:rPr>
            <a:t>, </a:t>
          </a:r>
          <a:r>
            <a:rPr lang="ru-RU" sz="1200" baseline="0">
              <a:latin typeface="+mn-lt"/>
            </a:rPr>
            <a:t>сравниваемое с матожиданием или средним значением поля допуска.</a:t>
          </a:r>
        </a:p>
        <a:p>
          <a:pPr algn="l"/>
          <a:endParaRPr lang="ru-RU" sz="1200" baseline="0">
            <a:latin typeface="+mn-lt"/>
          </a:endParaRPr>
        </a:p>
        <a:p>
          <a:pPr algn="l"/>
          <a:r>
            <a:rPr lang="ru-RU" sz="1200">
              <a:latin typeface="+mn-lt"/>
            </a:rPr>
            <a:t>Необходимо также изучить</a:t>
          </a:r>
          <a:r>
            <a:rPr lang="ru-RU" sz="1200" baseline="0">
              <a:latin typeface="+mn-lt"/>
            </a:rPr>
            <a:t> подробно норматинвые документы и понять, какие табличные значения выбирать для того или иного плана контроля...</a:t>
          </a:r>
        </a:p>
        <a:p>
          <a:pPr algn="l"/>
          <a:endParaRPr lang="ru-RU" sz="1200" baseline="0">
            <a:latin typeface="+mn-lt"/>
          </a:endParaRPr>
        </a:p>
        <a:p>
          <a:pPr algn="l"/>
          <a:r>
            <a:rPr lang="ru-RU" sz="1200" baseline="0">
              <a:latin typeface="+mn-lt"/>
            </a:rPr>
            <a:t>По сути основная сложность - понять правило выбора параметров в соответствии с НД и подобрать параметры для оперативной хар-ки достаточно точно. Благодаря макросу, построения ОХ уже автоматизированы.</a:t>
          </a:r>
          <a:endParaRPr lang="ru-RU" sz="1200">
            <a:latin typeface="+mn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5</xdr:row>
      <xdr:rowOff>3810</xdr:rowOff>
    </xdr:from>
    <xdr:to>
      <xdr:col>13</xdr:col>
      <xdr:colOff>259080</xdr:colOff>
      <xdr:row>29</xdr:row>
      <xdr:rowOff>45720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47FBC03-A8A8-4818-B44C-A88EFAB0E2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3810</xdr:rowOff>
    </xdr:from>
    <xdr:to>
      <xdr:col>17</xdr:col>
      <xdr:colOff>601980</xdr:colOff>
      <xdr:row>24</xdr:row>
      <xdr:rowOff>53340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BD63C10-BCDA-4110-B3A7-DDC18E52DB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3810</xdr:rowOff>
    </xdr:from>
    <xdr:to>
      <xdr:col>17</xdr:col>
      <xdr:colOff>601980</xdr:colOff>
      <xdr:row>24</xdr:row>
      <xdr:rowOff>53340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A6FA0D4-EC80-4573-994E-5B69D10B31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8B70-9BC4-4144-B250-7B75B803A189}">
  <dimension ref="A1"/>
  <sheetViews>
    <sheetView workbookViewId="0">
      <selection activeCell="D24" sqref="D24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889D-E893-43AF-89FB-A16DCDEE6657}">
  <dimension ref="B1:I45"/>
  <sheetViews>
    <sheetView zoomScale="75" workbookViewId="0">
      <selection activeCell="F3" sqref="F3"/>
    </sheetView>
  </sheetViews>
  <sheetFormatPr defaultRowHeight="14.25" x14ac:dyDescent="0.45"/>
  <cols>
    <col min="5" max="5" width="35.19921875" customWidth="1"/>
    <col min="6" max="6" width="27.53125" customWidth="1"/>
    <col min="7" max="7" width="26.1328125" customWidth="1"/>
    <col min="8" max="8" width="21.6640625" customWidth="1"/>
    <col min="9" max="9" width="10.796875" customWidth="1"/>
  </cols>
  <sheetData>
    <row r="1" spans="2:9" x14ac:dyDescent="0.45">
      <c r="B1" s="3" t="s">
        <v>0</v>
      </c>
      <c r="C1" s="3" t="s">
        <v>1</v>
      </c>
    </row>
    <row r="2" spans="2:9" ht="13.8" customHeight="1" x14ac:dyDescent="0.45">
      <c r="B2" s="2">
        <v>1E-3</v>
      </c>
      <c r="C2" s="13">
        <f>_xlfn.NORM.DIST(SQRT($F$3)*(($E$3-$G$3+$H$3*NORMINV(1-B2,0,1))/$H$3),0,1,1)</f>
        <v>1</v>
      </c>
      <c r="E2" s="3" t="s">
        <v>12</v>
      </c>
      <c r="F2" s="3" t="s">
        <v>11</v>
      </c>
      <c r="G2" s="3" t="s">
        <v>13</v>
      </c>
      <c r="H2" s="3" t="s">
        <v>14</v>
      </c>
      <c r="I2" s="3"/>
    </row>
    <row r="3" spans="2:9" x14ac:dyDescent="0.45">
      <c r="B3" s="2">
        <v>2E-3</v>
      </c>
      <c r="C3" s="13">
        <f t="shared" ref="C3:C45" si="0">_xlfn.NORM.DIST(SQRT($F$3)*(($E$3-$G$3+$H$3*NORMINV(1-B3,0,1))/$H$3),0,1,1)</f>
        <v>1</v>
      </c>
      <c r="E3" s="2">
        <v>25.0822</v>
      </c>
      <c r="F3" s="2">
        <v>270</v>
      </c>
      <c r="G3" s="17">
        <v>25.102</v>
      </c>
      <c r="H3" s="18">
        <v>0.01</v>
      </c>
      <c r="I3" s="2"/>
    </row>
    <row r="4" spans="2:9" x14ac:dyDescent="0.45">
      <c r="B4" s="2">
        <v>3.0000000000000001E-3</v>
      </c>
      <c r="C4" s="13">
        <f t="shared" si="0"/>
        <v>1</v>
      </c>
      <c r="G4" s="1" t="s">
        <v>16</v>
      </c>
      <c r="H4" s="1" t="s">
        <v>15</v>
      </c>
    </row>
    <row r="5" spans="2:9" x14ac:dyDescent="0.45">
      <c r="B5" s="2">
        <v>4.0000000000000001E-3</v>
      </c>
      <c r="C5" s="13">
        <f t="shared" si="0"/>
        <v>1</v>
      </c>
      <c r="E5" s="16" t="s">
        <v>3</v>
      </c>
      <c r="F5" s="9" t="s">
        <v>7</v>
      </c>
    </row>
    <row r="6" spans="2:9" x14ac:dyDescent="0.45">
      <c r="B6" s="2">
        <v>5.0000000000000001E-3</v>
      </c>
      <c r="C6" s="13">
        <f t="shared" si="0"/>
        <v>1</v>
      </c>
      <c r="E6" s="7" t="s">
        <v>2</v>
      </c>
      <c r="F6" s="8" t="s">
        <v>6</v>
      </c>
    </row>
    <row r="7" spans="2:9" x14ac:dyDescent="0.45">
      <c r="B7" s="2">
        <v>6.0000000000000001E-3</v>
      </c>
      <c r="C7" s="13">
        <f t="shared" si="0"/>
        <v>1</v>
      </c>
      <c r="E7" s="4">
        <v>1.7000000000000001E-2</v>
      </c>
      <c r="F7" s="4">
        <f>1-0.01</f>
        <v>0.99</v>
      </c>
    </row>
    <row r="8" spans="2:9" x14ac:dyDescent="0.45">
      <c r="B8" s="2">
        <v>7.0000000000000001E-3</v>
      </c>
      <c r="C8" s="13">
        <f t="shared" si="0"/>
        <v>0.99999999999999778</v>
      </c>
      <c r="E8" s="7" t="s">
        <v>4</v>
      </c>
      <c r="F8" s="5" t="s">
        <v>5</v>
      </c>
    </row>
    <row r="9" spans="2:9" x14ac:dyDescent="0.45">
      <c r="B9" s="2">
        <v>8.0000000000000002E-3</v>
      </c>
      <c r="C9" s="13">
        <f t="shared" si="0"/>
        <v>0.99999999999909117</v>
      </c>
      <c r="E9" s="6">
        <v>3.2000000000000001E-2</v>
      </c>
      <c r="F9" s="6">
        <v>0.02</v>
      </c>
    </row>
    <row r="10" spans="2:9" x14ac:dyDescent="0.45">
      <c r="B10" s="2">
        <v>8.9999999999999993E-3</v>
      </c>
      <c r="C10" s="13">
        <f t="shared" si="0"/>
        <v>0.99999999988236588</v>
      </c>
    </row>
    <row r="11" spans="2:9" x14ac:dyDescent="0.45">
      <c r="B11" s="2">
        <v>0.01</v>
      </c>
      <c r="C11" s="13">
        <f t="shared" si="0"/>
        <v>0.99999999368794623</v>
      </c>
    </row>
    <row r="12" spans="2:9" x14ac:dyDescent="0.45">
      <c r="B12" s="2">
        <v>1.0999999999999999E-2</v>
      </c>
      <c r="C12" s="13">
        <f t="shared" si="0"/>
        <v>0.99999983005176174</v>
      </c>
    </row>
    <row r="13" spans="2:9" x14ac:dyDescent="0.45">
      <c r="B13" s="2">
        <v>1.2E-2</v>
      </c>
      <c r="C13" s="13">
        <f t="shared" si="0"/>
        <v>0.99999736445134246</v>
      </c>
    </row>
    <row r="14" spans="2:9" x14ac:dyDescent="0.45">
      <c r="B14" s="2">
        <v>1.2999999999999999E-2</v>
      </c>
      <c r="C14" s="13">
        <f t="shared" si="0"/>
        <v>0.99997391340133235</v>
      </c>
    </row>
    <row r="15" spans="2:9" ht="15.75" x14ac:dyDescent="0.45">
      <c r="B15" s="2">
        <v>1.4E-2</v>
      </c>
      <c r="C15" s="13">
        <f t="shared" si="0"/>
        <v>0.99982176779366128</v>
      </c>
      <c r="E15" s="19" t="s">
        <v>18</v>
      </c>
    </row>
    <row r="16" spans="2:9" ht="15.75" x14ac:dyDescent="0.45">
      <c r="B16" s="2">
        <v>1.4999999999999999E-2</v>
      </c>
      <c r="C16" s="13">
        <f t="shared" si="0"/>
        <v>0.99910644170527241</v>
      </c>
      <c r="E16" s="19" t="s">
        <v>17</v>
      </c>
    </row>
    <row r="17" spans="2:3" x14ac:dyDescent="0.45">
      <c r="B17" s="2">
        <v>1.6E-2</v>
      </c>
      <c r="C17" s="13">
        <f t="shared" si="0"/>
        <v>0.99654906366284679</v>
      </c>
    </row>
    <row r="18" spans="2:3" x14ac:dyDescent="0.45">
      <c r="B18" s="4">
        <v>1.7000000000000001E-2</v>
      </c>
      <c r="C18" s="10">
        <f t="shared" si="0"/>
        <v>0.98932148903572248</v>
      </c>
    </row>
    <row r="19" spans="2:3" x14ac:dyDescent="0.45">
      <c r="B19" s="2">
        <v>1.7999999999999999E-2</v>
      </c>
      <c r="C19" s="13">
        <f t="shared" si="0"/>
        <v>0.97265391552764835</v>
      </c>
    </row>
    <row r="20" spans="2:3" x14ac:dyDescent="0.45">
      <c r="B20" s="2">
        <v>1.9E-2</v>
      </c>
      <c r="C20" s="13">
        <f t="shared" si="0"/>
        <v>0.94045710281419315</v>
      </c>
    </row>
    <row r="21" spans="2:3" x14ac:dyDescent="0.45">
      <c r="B21" s="2">
        <v>0.02</v>
      </c>
      <c r="C21" s="13">
        <f t="shared" si="0"/>
        <v>0.88720902121813117</v>
      </c>
    </row>
    <row r="22" spans="2:3" x14ac:dyDescent="0.45">
      <c r="B22" s="2">
        <v>2.1000000000000001E-2</v>
      </c>
      <c r="C22" s="13">
        <f t="shared" si="0"/>
        <v>0.81041477334723466</v>
      </c>
    </row>
    <row r="23" spans="2:3" x14ac:dyDescent="0.45">
      <c r="B23" s="2">
        <v>2.1999999999999999E-2</v>
      </c>
      <c r="C23" s="13">
        <f t="shared" si="0"/>
        <v>0.71231798417600767</v>
      </c>
    </row>
    <row r="24" spans="2:3" x14ac:dyDescent="0.45">
      <c r="B24" s="2">
        <v>2.3E-2</v>
      </c>
      <c r="C24" s="13">
        <f t="shared" si="0"/>
        <v>0.59984189784515074</v>
      </c>
    </row>
    <row r="25" spans="2:3" x14ac:dyDescent="0.45">
      <c r="B25" s="2">
        <v>2.4E-2</v>
      </c>
      <c r="C25" s="13">
        <f t="shared" si="0"/>
        <v>0.48275465642084164</v>
      </c>
    </row>
    <row r="26" spans="2:3" x14ac:dyDescent="0.45">
      <c r="B26" s="2">
        <v>2.5000000000000001E-2</v>
      </c>
      <c r="C26" s="13">
        <f t="shared" si="0"/>
        <v>0.37099268970909394</v>
      </c>
    </row>
    <row r="27" spans="2:3" x14ac:dyDescent="0.45">
      <c r="B27" s="2">
        <v>2.5999999999999999E-2</v>
      </c>
      <c r="C27" s="13">
        <f t="shared" si="0"/>
        <v>0.27233232425355786</v>
      </c>
    </row>
    <row r="28" spans="2:3" x14ac:dyDescent="0.45">
      <c r="B28" s="2">
        <v>2.7E-2</v>
      </c>
      <c r="C28" s="13">
        <f t="shared" si="0"/>
        <v>0.19117780339148122</v>
      </c>
    </row>
    <row r="29" spans="2:3" x14ac:dyDescent="0.45">
      <c r="B29" s="2">
        <v>2.8000000000000001E-2</v>
      </c>
      <c r="C29" s="13">
        <f t="shared" si="0"/>
        <v>0.12856514863536814</v>
      </c>
    </row>
    <row r="30" spans="2:3" x14ac:dyDescent="0.45">
      <c r="B30" s="2">
        <v>2.9000000000000001E-2</v>
      </c>
      <c r="C30" s="13">
        <f t="shared" si="0"/>
        <v>8.2991921788854325E-2</v>
      </c>
    </row>
    <row r="31" spans="2:3" x14ac:dyDescent="0.45">
      <c r="B31" s="2">
        <v>0.03</v>
      </c>
      <c r="C31" s="13">
        <f t="shared" si="0"/>
        <v>5.1537291148200222E-2</v>
      </c>
    </row>
    <row r="32" spans="2:3" x14ac:dyDescent="0.45">
      <c r="B32" s="2">
        <v>3.1E-2</v>
      </c>
      <c r="C32" s="13">
        <f t="shared" si="0"/>
        <v>3.0856540323189123E-2</v>
      </c>
    </row>
    <row r="33" spans="2:3" x14ac:dyDescent="0.45">
      <c r="B33" s="6">
        <v>3.2000000000000001E-2</v>
      </c>
      <c r="C33" s="11">
        <f t="shared" si="0"/>
        <v>1.7851263060775387E-2</v>
      </c>
    </row>
    <row r="34" spans="2:3" x14ac:dyDescent="0.45">
      <c r="B34" s="2">
        <v>3.3000000000000002E-2</v>
      </c>
      <c r="C34" s="13">
        <f t="shared" si="0"/>
        <v>1.0000303177102807E-2</v>
      </c>
    </row>
    <row r="35" spans="2:3" x14ac:dyDescent="0.45">
      <c r="B35" s="2">
        <v>3.4000000000000002E-2</v>
      </c>
      <c r="C35" s="13">
        <f t="shared" si="0"/>
        <v>5.4358201550255905E-3</v>
      </c>
    </row>
    <row r="36" spans="2:3" x14ac:dyDescent="0.45">
      <c r="B36" s="2">
        <v>3.5000000000000003E-2</v>
      </c>
      <c r="C36" s="13">
        <f t="shared" si="0"/>
        <v>2.8725164491123756E-3</v>
      </c>
    </row>
    <row r="37" spans="2:3" x14ac:dyDescent="0.45">
      <c r="B37" s="2">
        <v>3.5999999999999997E-2</v>
      </c>
      <c r="C37" s="13">
        <f t="shared" si="0"/>
        <v>1.4784047443624278E-3</v>
      </c>
    </row>
    <row r="38" spans="2:3" x14ac:dyDescent="0.45">
      <c r="B38" s="2">
        <v>3.6999999999999998E-2</v>
      </c>
      <c r="C38" s="13">
        <f t="shared" si="0"/>
        <v>7.42326672662267E-4</v>
      </c>
    </row>
    <row r="39" spans="2:3" x14ac:dyDescent="0.45">
      <c r="B39" s="2">
        <v>3.7999999999999999E-2</v>
      </c>
      <c r="C39" s="13">
        <f t="shared" si="0"/>
        <v>3.6421343745698828E-4</v>
      </c>
    </row>
    <row r="40" spans="2:3" x14ac:dyDescent="0.45">
      <c r="B40" s="2">
        <v>3.9E-2</v>
      </c>
      <c r="C40" s="13">
        <f t="shared" si="0"/>
        <v>1.74870712507208E-4</v>
      </c>
    </row>
    <row r="41" spans="2:3" x14ac:dyDescent="0.45">
      <c r="B41" s="2">
        <v>0.04</v>
      </c>
      <c r="C41" s="13">
        <f t="shared" si="0"/>
        <v>8.2276283140199867E-5</v>
      </c>
    </row>
    <row r="42" spans="2:3" x14ac:dyDescent="0.45">
      <c r="B42" s="2">
        <v>4.1000000000000002E-2</v>
      </c>
      <c r="C42" s="13">
        <f t="shared" si="0"/>
        <v>3.7982444196959614E-5</v>
      </c>
    </row>
    <row r="43" spans="2:3" x14ac:dyDescent="0.45">
      <c r="B43" s="2">
        <v>4.2000000000000003E-2</v>
      </c>
      <c r="C43" s="13">
        <f t="shared" si="0"/>
        <v>1.7224900935698091E-5</v>
      </c>
    </row>
    <row r="44" spans="2:3" x14ac:dyDescent="0.45">
      <c r="B44" s="2">
        <v>4.2999999999999997E-2</v>
      </c>
      <c r="C44" s="13">
        <f t="shared" si="0"/>
        <v>7.6820044408521544E-6</v>
      </c>
    </row>
    <row r="45" spans="2:3" x14ac:dyDescent="0.45">
      <c r="B45" s="2">
        <v>4.3999999999999997E-2</v>
      </c>
      <c r="C45" s="13">
        <f t="shared" si="0"/>
        <v>3.3727252035321298E-6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54"/>
  <sheetViews>
    <sheetView tabSelected="1" zoomScale="67" workbookViewId="0">
      <selection activeCell="E4" sqref="E4"/>
    </sheetView>
  </sheetViews>
  <sheetFormatPr defaultRowHeight="14.25" x14ac:dyDescent="0.45"/>
  <cols>
    <col min="5" max="5" width="34" customWidth="1"/>
    <col min="6" max="6" width="27.53125" customWidth="1"/>
    <col min="7" max="7" width="20.1328125" customWidth="1"/>
  </cols>
  <sheetData>
    <row r="1" spans="2:7" x14ac:dyDescent="0.45">
      <c r="B1" s="3" t="s">
        <v>0</v>
      </c>
      <c r="C1" s="3" t="s">
        <v>1</v>
      </c>
    </row>
    <row r="2" spans="2:7" x14ac:dyDescent="0.45">
      <c r="B2" s="2">
        <v>0</v>
      </c>
      <c r="C2" s="13">
        <f>_xlfn.BINOM.DIST($F$3,$E$3,B2,1)</f>
        <v>1</v>
      </c>
      <c r="E2" s="3" t="s">
        <v>9</v>
      </c>
      <c r="F2" s="3" t="s">
        <v>8</v>
      </c>
      <c r="G2" s="3" t="s">
        <v>10</v>
      </c>
    </row>
    <row r="3" spans="2:7" x14ac:dyDescent="0.45">
      <c r="B3" s="2">
        <v>1E-3</v>
      </c>
      <c r="C3" s="13">
        <f t="shared" ref="C3:C42" si="0">_xlfn.BINOM.DIST($F$3,$E$3,B3,1)</f>
        <v>1</v>
      </c>
      <c r="E3" s="2">
        <v>1880</v>
      </c>
      <c r="F3" s="2">
        <v>45</v>
      </c>
      <c r="G3" s="2">
        <v>800000</v>
      </c>
    </row>
    <row r="4" spans="2:7" x14ac:dyDescent="0.45">
      <c r="B4" s="2">
        <v>2E-3</v>
      </c>
      <c r="C4" s="13">
        <f t="shared" si="0"/>
        <v>1</v>
      </c>
    </row>
    <row r="5" spans="2:7" x14ac:dyDescent="0.45">
      <c r="B5" s="2">
        <v>3.0000000000000001E-3</v>
      </c>
      <c r="C5" s="13">
        <f t="shared" si="0"/>
        <v>1</v>
      </c>
      <c r="E5" s="16" t="s">
        <v>3</v>
      </c>
      <c r="F5" s="9"/>
    </row>
    <row r="6" spans="2:7" x14ac:dyDescent="0.45">
      <c r="B6" s="2">
        <v>4.0000000000000001E-3</v>
      </c>
      <c r="C6" s="13">
        <f t="shared" si="0"/>
        <v>1</v>
      </c>
      <c r="E6" s="7" t="s">
        <v>2</v>
      </c>
      <c r="F6" s="8" t="s">
        <v>6</v>
      </c>
    </row>
    <row r="7" spans="2:7" x14ac:dyDescent="0.45">
      <c r="B7" s="2">
        <v>5.0000000000000001E-3</v>
      </c>
      <c r="C7" s="13">
        <f t="shared" si="0"/>
        <v>1</v>
      </c>
      <c r="E7" s="4">
        <v>1.7000000000000001E-2</v>
      </c>
      <c r="F7" s="4">
        <f>1-0.01</f>
        <v>0.99</v>
      </c>
    </row>
    <row r="8" spans="2:7" x14ac:dyDescent="0.45">
      <c r="B8" s="2">
        <v>6.0000000000000001E-3</v>
      </c>
      <c r="C8" s="13">
        <f t="shared" si="0"/>
        <v>0.99999999999999445</v>
      </c>
      <c r="E8" s="7" t="s">
        <v>4</v>
      </c>
      <c r="F8" s="5" t="s">
        <v>5</v>
      </c>
    </row>
    <row r="9" spans="2:7" x14ac:dyDescent="0.45">
      <c r="B9" s="2">
        <v>7.0000000000000001E-3</v>
      </c>
      <c r="C9" s="13">
        <f t="shared" si="0"/>
        <v>0.99999999999888445</v>
      </c>
      <c r="E9" s="6">
        <v>3.2000000000000001E-2</v>
      </c>
      <c r="F9" s="6">
        <v>0.02</v>
      </c>
    </row>
    <row r="10" spans="2:7" x14ac:dyDescent="0.45">
      <c r="B10" s="2">
        <v>8.0000000000000002E-3</v>
      </c>
      <c r="C10" s="13">
        <f t="shared" si="0"/>
        <v>0.99999999991361554</v>
      </c>
    </row>
    <row r="11" spans="2:7" x14ac:dyDescent="0.45">
      <c r="B11" s="2">
        <v>8.9999999999999993E-3</v>
      </c>
      <c r="C11" s="13">
        <f t="shared" si="0"/>
        <v>0.99999999675461304</v>
      </c>
    </row>
    <row r="12" spans="2:7" x14ac:dyDescent="0.45">
      <c r="B12" s="2">
        <v>0.01</v>
      </c>
      <c r="C12" s="13">
        <f t="shared" si="0"/>
        <v>0.99999993104467799</v>
      </c>
    </row>
    <row r="13" spans="2:7" x14ac:dyDescent="0.45">
      <c r="B13" s="2">
        <v>1.0999999999999999E-2</v>
      </c>
      <c r="C13" s="13">
        <f t="shared" si="0"/>
        <v>0.99999907554448297</v>
      </c>
    </row>
    <row r="14" spans="2:7" x14ac:dyDescent="0.45">
      <c r="B14" s="2">
        <v>1.2E-2</v>
      </c>
      <c r="C14" s="13">
        <f t="shared" si="0"/>
        <v>0.9999915200558156</v>
      </c>
    </row>
    <row r="15" spans="2:7" ht="15.75" x14ac:dyDescent="0.45">
      <c r="B15" s="2">
        <v>1.2999999999999999E-2</v>
      </c>
      <c r="C15" s="13">
        <f t="shared" si="0"/>
        <v>0.99994339291793821</v>
      </c>
      <c r="E15" s="19" t="s">
        <v>18</v>
      </c>
    </row>
    <row r="16" spans="2:7" ht="15.75" x14ac:dyDescent="0.45">
      <c r="B16" s="2">
        <v>1.4E-2</v>
      </c>
      <c r="C16" s="13">
        <f t="shared" si="0"/>
        <v>0.99971145187845734</v>
      </c>
      <c r="E16" s="19" t="s">
        <v>17</v>
      </c>
    </row>
    <row r="17" spans="2:3" x14ac:dyDescent="0.45">
      <c r="B17" s="2">
        <v>1.4999999999999999E-2</v>
      </c>
      <c r="C17" s="13">
        <f t="shared" si="0"/>
        <v>0.99883293811533713</v>
      </c>
    </row>
    <row r="18" spans="2:3" x14ac:dyDescent="0.45">
      <c r="B18" s="2">
        <v>1.6E-2</v>
      </c>
      <c r="C18" s="13">
        <f t="shared" si="0"/>
        <v>0.99613605962888074</v>
      </c>
    </row>
    <row r="19" spans="2:3" x14ac:dyDescent="0.45">
      <c r="B19" s="4">
        <v>1.7000000000000001E-2</v>
      </c>
      <c r="C19" s="10">
        <f t="shared" si="0"/>
        <v>0.98925479316266707</v>
      </c>
    </row>
    <row r="20" spans="2:3" x14ac:dyDescent="0.45">
      <c r="B20" s="2">
        <v>1.7999999999999999E-2</v>
      </c>
      <c r="C20" s="13">
        <f t="shared" si="0"/>
        <v>0.97435228288379783</v>
      </c>
    </row>
    <row r="21" spans="2:3" x14ac:dyDescent="0.45">
      <c r="B21" s="2">
        <v>1.9E-2</v>
      </c>
      <c r="C21" s="13">
        <f t="shared" si="0"/>
        <v>0.9464743836572006</v>
      </c>
    </row>
    <row r="22" spans="2:3" x14ac:dyDescent="0.45">
      <c r="B22" s="2">
        <v>0.02</v>
      </c>
      <c r="C22" s="13">
        <f t="shared" si="0"/>
        <v>0.9007520377326258</v>
      </c>
    </row>
    <row r="23" spans="2:3" x14ac:dyDescent="0.45">
      <c r="B23" s="2">
        <v>2.1000000000000001E-2</v>
      </c>
      <c r="C23" s="13">
        <f t="shared" si="0"/>
        <v>0.83416627104733232</v>
      </c>
    </row>
    <row r="24" spans="2:3" x14ac:dyDescent="0.45">
      <c r="B24" s="2">
        <v>2.1999999999999999E-2</v>
      </c>
      <c r="C24" s="13">
        <f t="shared" si="0"/>
        <v>0.74711656452619102</v>
      </c>
    </row>
    <row r="25" spans="2:3" x14ac:dyDescent="0.45">
      <c r="B25" s="2">
        <v>2.3E-2</v>
      </c>
      <c r="C25" s="13">
        <f t="shared" si="0"/>
        <v>0.64398246529645398</v>
      </c>
    </row>
    <row r="26" spans="2:3" x14ac:dyDescent="0.45">
      <c r="B26" s="2">
        <v>2.4E-2</v>
      </c>
      <c r="C26" s="13">
        <f t="shared" si="0"/>
        <v>0.53232781174738508</v>
      </c>
    </row>
    <row r="27" spans="2:3" x14ac:dyDescent="0.45">
      <c r="B27" s="2">
        <v>2.5000000000000001E-2</v>
      </c>
      <c r="C27" s="13">
        <f t="shared" si="0"/>
        <v>0.42106723901990756</v>
      </c>
    </row>
    <row r="28" spans="2:3" x14ac:dyDescent="0.45">
      <c r="B28" s="2">
        <v>2.5999999999999999E-2</v>
      </c>
      <c r="C28" s="13">
        <f t="shared" si="0"/>
        <v>0.31836626068689333</v>
      </c>
    </row>
    <row r="29" spans="2:3" x14ac:dyDescent="0.45">
      <c r="B29" s="2">
        <v>2.7E-2</v>
      </c>
      <c r="C29" s="13">
        <f t="shared" si="0"/>
        <v>0.23005012171320155</v>
      </c>
    </row>
    <row r="30" spans="2:3" x14ac:dyDescent="0.45">
      <c r="B30" s="2">
        <v>2.8000000000000001E-2</v>
      </c>
      <c r="C30" s="13">
        <f t="shared" si="0"/>
        <v>0.15894000233189046</v>
      </c>
    </row>
    <row r="31" spans="2:3" x14ac:dyDescent="0.45">
      <c r="B31" s="2">
        <v>2.9000000000000001E-2</v>
      </c>
      <c r="C31" s="13">
        <f t="shared" si="0"/>
        <v>0.10508695512238116</v>
      </c>
    </row>
    <row r="32" spans="2:3" x14ac:dyDescent="0.45">
      <c r="B32" s="2">
        <v>0.03</v>
      </c>
      <c r="C32" s="13">
        <f t="shared" si="0"/>
        <v>6.6571246403952788E-2</v>
      </c>
    </row>
    <row r="33" spans="2:3" x14ac:dyDescent="0.45">
      <c r="B33" s="2">
        <v>3.1E-2</v>
      </c>
      <c r="C33" s="13">
        <f t="shared" si="0"/>
        <v>4.0461585609682528E-2</v>
      </c>
    </row>
    <row r="34" spans="2:3" x14ac:dyDescent="0.45">
      <c r="B34" s="20">
        <v>3.2000000000000001E-2</v>
      </c>
      <c r="C34" s="21">
        <f t="shared" si="0"/>
        <v>2.3629605524335372E-2</v>
      </c>
    </row>
    <row r="35" spans="2:3" x14ac:dyDescent="0.45">
      <c r="B35" s="2">
        <v>3.3000000000000002E-2</v>
      </c>
      <c r="C35" s="13">
        <f t="shared" si="0"/>
        <v>1.3279580050063326E-2</v>
      </c>
    </row>
    <row r="36" spans="2:3" x14ac:dyDescent="0.45">
      <c r="B36" s="2">
        <v>3.4000000000000002E-2</v>
      </c>
      <c r="C36" s="13">
        <f t="shared" si="0"/>
        <v>7.1925693290948566E-3</v>
      </c>
    </row>
    <row r="37" spans="2:3" x14ac:dyDescent="0.45">
      <c r="B37" s="2">
        <v>3.5000000000000003E-2</v>
      </c>
      <c r="C37" s="13">
        <f t="shared" si="0"/>
        <v>3.7601240865931924E-3</v>
      </c>
    </row>
    <row r="38" spans="2:3" x14ac:dyDescent="0.45">
      <c r="B38" s="2">
        <v>3.5999999999999997E-2</v>
      </c>
      <c r="C38" s="13">
        <f t="shared" si="0"/>
        <v>1.9000573966322877E-3</v>
      </c>
    </row>
    <row r="39" spans="2:3" x14ac:dyDescent="0.45">
      <c r="B39" s="2">
        <v>3.6999999999999998E-2</v>
      </c>
      <c r="C39" s="13">
        <f t="shared" si="0"/>
        <v>9.293567989515257E-4</v>
      </c>
    </row>
    <row r="40" spans="2:3" x14ac:dyDescent="0.45">
      <c r="B40" s="2">
        <v>3.7999999999999999E-2</v>
      </c>
      <c r="C40" s="13">
        <f t="shared" si="0"/>
        <v>4.4058362892010169E-4</v>
      </c>
    </row>
    <row r="41" spans="2:3" x14ac:dyDescent="0.45">
      <c r="B41" s="2">
        <v>3.9E-2</v>
      </c>
      <c r="C41" s="13">
        <f t="shared" si="0"/>
        <v>2.0270108117638301E-4</v>
      </c>
    </row>
    <row r="42" spans="2:3" x14ac:dyDescent="0.45">
      <c r="B42" s="2">
        <v>0.04</v>
      </c>
      <c r="C42" s="13">
        <f t="shared" si="0"/>
        <v>9.0612855992169703E-5</v>
      </c>
    </row>
    <row r="43" spans="2:3" x14ac:dyDescent="0.45">
      <c r="B43" s="2"/>
    </row>
    <row r="44" spans="2:3" x14ac:dyDescent="0.45">
      <c r="B44" s="2"/>
    </row>
    <row r="45" spans="2:3" x14ac:dyDescent="0.45">
      <c r="B45" s="2"/>
    </row>
    <row r="46" spans="2:3" x14ac:dyDescent="0.45">
      <c r="B46" s="2"/>
    </row>
    <row r="47" spans="2:3" x14ac:dyDescent="0.45">
      <c r="B47" s="2"/>
    </row>
    <row r="48" spans="2:3" x14ac:dyDescent="0.45">
      <c r="B48" s="2"/>
    </row>
    <row r="49" spans="2:2" x14ac:dyDescent="0.45">
      <c r="B49" s="2"/>
    </row>
    <row r="50" spans="2:2" x14ac:dyDescent="0.45">
      <c r="B50" s="2"/>
    </row>
    <row r="51" spans="2:2" x14ac:dyDescent="0.45">
      <c r="B51" s="2"/>
    </row>
    <row r="52" spans="2:2" x14ac:dyDescent="0.45">
      <c r="B52" s="2"/>
    </row>
    <row r="53" spans="2:2" x14ac:dyDescent="0.45">
      <c r="B53" s="2"/>
    </row>
    <row r="54" spans="2:2" x14ac:dyDescent="0.45">
      <c r="B54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509E-B61B-430C-8583-00A31CC67AC5}">
  <dimension ref="B1:G48"/>
  <sheetViews>
    <sheetView topLeftCell="B1" zoomScale="78" workbookViewId="0">
      <selection activeCell="E4" sqref="E4"/>
    </sheetView>
  </sheetViews>
  <sheetFormatPr defaultRowHeight="14.25" x14ac:dyDescent="0.45"/>
  <cols>
    <col min="5" max="5" width="35.1328125" customWidth="1"/>
    <col min="6" max="6" width="33.1328125" customWidth="1"/>
    <col min="7" max="7" width="20.53125" customWidth="1"/>
  </cols>
  <sheetData>
    <row r="1" spans="2:7" x14ac:dyDescent="0.45">
      <c r="B1" s="3" t="s">
        <v>0</v>
      </c>
      <c r="C1" s="3" t="s">
        <v>1</v>
      </c>
    </row>
    <row r="2" spans="2:7" x14ac:dyDescent="0.45">
      <c r="B2" s="1">
        <v>0</v>
      </c>
      <c r="C2" s="12">
        <f>_xlfn.HYPGEOM.DIST($F$3,$E$3,ROUND(B2*$G$3,1),800000-ROUND(B2*$G$3,1),1)</f>
        <v>1</v>
      </c>
      <c r="E2" s="3" t="s">
        <v>9</v>
      </c>
      <c r="F2" s="3" t="s">
        <v>8</v>
      </c>
      <c r="G2" s="3" t="s">
        <v>10</v>
      </c>
    </row>
    <row r="3" spans="2:7" x14ac:dyDescent="0.45">
      <c r="B3" s="1">
        <v>1E-3</v>
      </c>
      <c r="C3" s="12">
        <f t="shared" ref="C3:C48" si="0">_xlfn.HYPGEOM.DIST($F$3,$E$3,ROUND(B3*$G$3,1),800000-ROUND(B3*$G$3,1),1)</f>
        <v>1</v>
      </c>
      <c r="E3" s="2">
        <v>2020</v>
      </c>
      <c r="F3" s="2">
        <v>50</v>
      </c>
      <c r="G3" s="2">
        <v>800000</v>
      </c>
    </row>
    <row r="4" spans="2:7" x14ac:dyDescent="0.45">
      <c r="B4" s="1">
        <v>2E-3</v>
      </c>
      <c r="C4" s="12">
        <f t="shared" si="0"/>
        <v>1</v>
      </c>
    </row>
    <row r="5" spans="2:7" x14ac:dyDescent="0.45">
      <c r="B5" s="1">
        <v>3.0000000000000001E-3</v>
      </c>
      <c r="C5" s="12">
        <f t="shared" si="0"/>
        <v>1</v>
      </c>
      <c r="E5" s="16" t="s">
        <v>3</v>
      </c>
      <c r="F5" s="9" t="s">
        <v>7</v>
      </c>
    </row>
    <row r="6" spans="2:7" x14ac:dyDescent="0.45">
      <c r="B6" s="1">
        <v>4.0000000000000001E-3</v>
      </c>
      <c r="C6" s="12">
        <f t="shared" si="0"/>
        <v>1</v>
      </c>
      <c r="E6" s="7" t="s">
        <v>2</v>
      </c>
      <c r="F6" s="8" t="s">
        <v>6</v>
      </c>
    </row>
    <row r="7" spans="2:7" x14ac:dyDescent="0.45">
      <c r="B7" s="1">
        <v>5.0000000000000001E-3</v>
      </c>
      <c r="C7" s="12">
        <f t="shared" si="0"/>
        <v>1</v>
      </c>
      <c r="E7" s="4">
        <v>1.7000000000000001E-2</v>
      </c>
      <c r="F7" s="4">
        <f>1-0.01</f>
        <v>0.99</v>
      </c>
    </row>
    <row r="8" spans="2:7" x14ac:dyDescent="0.45">
      <c r="B8" s="1">
        <v>6.0000000000000001E-3</v>
      </c>
      <c r="C8" s="12">
        <f t="shared" si="0"/>
        <v>0.99999999999999989</v>
      </c>
      <c r="E8" s="7" t="s">
        <v>4</v>
      </c>
      <c r="F8" s="5" t="s">
        <v>5</v>
      </c>
    </row>
    <row r="9" spans="2:7" x14ac:dyDescent="0.45">
      <c r="B9" s="1">
        <v>7.0000000000000001E-3</v>
      </c>
      <c r="C9" s="12">
        <f t="shared" si="0"/>
        <v>0.99999999999997513</v>
      </c>
      <c r="E9" s="6">
        <v>3.2000000000000001E-2</v>
      </c>
      <c r="F9" s="6">
        <v>0.02</v>
      </c>
    </row>
    <row r="10" spans="2:7" x14ac:dyDescent="0.45">
      <c r="B10" s="1">
        <v>8.0000000000000002E-3</v>
      </c>
      <c r="C10" s="12">
        <f t="shared" si="0"/>
        <v>0.99999999999657474</v>
      </c>
    </row>
    <row r="11" spans="2:7" x14ac:dyDescent="0.45">
      <c r="B11" s="1">
        <v>8.9999999999999993E-3</v>
      </c>
      <c r="C11" s="12">
        <f t="shared" si="0"/>
        <v>0.99999999979025056</v>
      </c>
    </row>
    <row r="12" spans="2:7" x14ac:dyDescent="0.45">
      <c r="B12" s="1">
        <v>0.01</v>
      </c>
      <c r="C12" s="12">
        <f t="shared" si="0"/>
        <v>0.99999999323248789</v>
      </c>
    </row>
    <row r="13" spans="2:7" x14ac:dyDescent="0.45">
      <c r="B13" s="1">
        <v>1.0999999999999999E-2</v>
      </c>
      <c r="C13" s="12">
        <f t="shared" si="0"/>
        <v>0.99999986995255152</v>
      </c>
    </row>
    <row r="14" spans="2:7" ht="15.75" x14ac:dyDescent="0.45">
      <c r="B14" s="1">
        <v>1.2E-2</v>
      </c>
      <c r="C14" s="12">
        <f t="shared" si="0"/>
        <v>0.99999837054026974</v>
      </c>
      <c r="E14" s="19" t="s">
        <v>18</v>
      </c>
    </row>
    <row r="15" spans="2:7" ht="15.75" x14ac:dyDescent="0.45">
      <c r="B15" s="1">
        <v>1.2999999999999999E-2</v>
      </c>
      <c r="C15" s="12">
        <f t="shared" si="0"/>
        <v>0.9999857384042613</v>
      </c>
      <c r="E15" s="19" t="s">
        <v>17</v>
      </c>
    </row>
    <row r="16" spans="2:7" x14ac:dyDescent="0.45">
      <c r="B16" s="1">
        <v>1.4E-2</v>
      </c>
      <c r="C16" s="12">
        <f t="shared" si="0"/>
        <v>0.99990799813575781</v>
      </c>
    </row>
    <row r="17" spans="2:3" x14ac:dyDescent="0.45">
      <c r="B17" s="1">
        <v>1.4999999999999999E-2</v>
      </c>
      <c r="C17" s="12">
        <f t="shared" si="0"/>
        <v>0.99954343426527892</v>
      </c>
    </row>
    <row r="18" spans="2:3" x14ac:dyDescent="0.45">
      <c r="B18" s="1">
        <v>1.6E-2</v>
      </c>
      <c r="C18" s="12">
        <f t="shared" si="0"/>
        <v>0.99819545901696893</v>
      </c>
    </row>
    <row r="19" spans="2:3" x14ac:dyDescent="0.45">
      <c r="B19" s="22">
        <v>1.7000000000000001E-2</v>
      </c>
      <c r="C19" s="14">
        <f t="shared" si="0"/>
        <v>0.99415417769696701</v>
      </c>
    </row>
    <row r="20" spans="2:3" x14ac:dyDescent="0.45">
      <c r="B20" s="1">
        <v>1.7999999999999999E-2</v>
      </c>
      <c r="C20" s="12">
        <f t="shared" si="0"/>
        <v>0.98409956885205263</v>
      </c>
    </row>
    <row r="21" spans="2:3" x14ac:dyDescent="0.45">
      <c r="B21" s="1">
        <v>1.9E-2</v>
      </c>
      <c r="C21" s="12">
        <f t="shared" si="0"/>
        <v>0.96293180002407486</v>
      </c>
    </row>
    <row r="22" spans="2:3" x14ac:dyDescent="0.45">
      <c r="B22" s="1">
        <v>0.02</v>
      </c>
      <c r="C22" s="12">
        <f t="shared" si="0"/>
        <v>0.92459563894668784</v>
      </c>
    </row>
    <row r="23" spans="2:3" x14ac:dyDescent="0.45">
      <c r="B23" s="1">
        <v>2.1000000000000001E-2</v>
      </c>
      <c r="C23" s="12">
        <f t="shared" si="0"/>
        <v>0.86402239172369977</v>
      </c>
    </row>
    <row r="24" spans="2:3" x14ac:dyDescent="0.45">
      <c r="B24" s="1">
        <v>2.1999999999999999E-2</v>
      </c>
      <c r="C24" s="12">
        <f t="shared" si="0"/>
        <v>0.77950331847031196</v>
      </c>
    </row>
    <row r="25" spans="2:3" x14ac:dyDescent="0.45">
      <c r="B25" s="1">
        <v>2.3E-2</v>
      </c>
      <c r="C25" s="12">
        <f t="shared" si="0"/>
        <v>0.67426078542657086</v>
      </c>
    </row>
    <row r="26" spans="2:3" x14ac:dyDescent="0.45">
      <c r="B26" s="1">
        <v>2.4E-2</v>
      </c>
      <c r="C26" s="12">
        <f t="shared" si="0"/>
        <v>0.5562373280159586</v>
      </c>
    </row>
    <row r="27" spans="2:3" x14ac:dyDescent="0.45">
      <c r="B27" s="1">
        <v>2.5000000000000001E-2</v>
      </c>
      <c r="C27" s="12">
        <f t="shared" si="0"/>
        <v>0.43607316435734528</v>
      </c>
    </row>
    <row r="28" spans="2:3" x14ac:dyDescent="0.45">
      <c r="B28" s="1">
        <v>2.5999999999999999E-2</v>
      </c>
      <c r="C28" s="12">
        <f t="shared" si="0"/>
        <v>0.32420979491927382</v>
      </c>
    </row>
    <row r="29" spans="2:3" x14ac:dyDescent="0.45">
      <c r="B29" s="1">
        <v>2.7E-2</v>
      </c>
      <c r="C29" s="12">
        <f t="shared" si="0"/>
        <v>0.22839482546962059</v>
      </c>
    </row>
    <row r="30" spans="2:3" x14ac:dyDescent="0.45">
      <c r="B30" s="1">
        <v>2.8000000000000001E-2</v>
      </c>
      <c r="C30" s="12">
        <f t="shared" si="0"/>
        <v>0.15246053146764788</v>
      </c>
    </row>
    <row r="31" spans="2:3" x14ac:dyDescent="0.45">
      <c r="B31" s="1">
        <v>2.9000000000000001E-2</v>
      </c>
      <c r="C31" s="12">
        <f t="shared" si="0"/>
        <v>9.650145493819369E-2</v>
      </c>
    </row>
    <row r="32" spans="2:3" x14ac:dyDescent="0.45">
      <c r="B32" s="1">
        <v>0.03</v>
      </c>
      <c r="C32" s="12">
        <f t="shared" si="0"/>
        <v>5.7982267963959042E-2</v>
      </c>
    </row>
    <row r="33" spans="2:3" x14ac:dyDescent="0.45">
      <c r="B33" s="1">
        <v>3.1E-2</v>
      </c>
      <c r="C33" s="12">
        <f t="shared" si="0"/>
        <v>3.3116033800270978E-2</v>
      </c>
    </row>
    <row r="34" spans="2:3" x14ac:dyDescent="0.45">
      <c r="B34" s="23">
        <v>3.2000000000000001E-2</v>
      </c>
      <c r="C34" s="15">
        <f t="shared" si="0"/>
        <v>1.8006449851101888E-2</v>
      </c>
    </row>
    <row r="35" spans="2:3" x14ac:dyDescent="0.45">
      <c r="B35" s="1">
        <v>3.3000000000000002E-2</v>
      </c>
      <c r="C35" s="12">
        <f t="shared" si="0"/>
        <v>9.3360419618971919E-3</v>
      </c>
    </row>
    <row r="36" spans="2:3" x14ac:dyDescent="0.45">
      <c r="B36" s="1">
        <v>3.4000000000000002E-2</v>
      </c>
      <c r="C36" s="12">
        <f t="shared" si="0"/>
        <v>4.6232804378802932E-3</v>
      </c>
    </row>
    <row r="37" spans="2:3" x14ac:dyDescent="0.45">
      <c r="B37" s="1">
        <v>3.5000000000000003E-2</v>
      </c>
      <c r="C37" s="12">
        <f t="shared" si="0"/>
        <v>2.1902403928235697E-3</v>
      </c>
    </row>
    <row r="38" spans="2:3" x14ac:dyDescent="0.45">
      <c r="B38" s="1">
        <v>3.5999999999999997E-2</v>
      </c>
      <c r="C38" s="12">
        <f t="shared" si="0"/>
        <v>9.941956116365485E-4</v>
      </c>
    </row>
    <row r="39" spans="2:3" x14ac:dyDescent="0.45">
      <c r="B39" s="1">
        <v>3.6999999999999998E-2</v>
      </c>
      <c r="C39" s="12">
        <f t="shared" si="0"/>
        <v>4.3306317785943624E-4</v>
      </c>
    </row>
    <row r="40" spans="2:3" x14ac:dyDescent="0.45">
      <c r="B40" s="1">
        <v>3.7999999999999999E-2</v>
      </c>
      <c r="C40" s="12">
        <f t="shared" si="0"/>
        <v>1.8128564509822622E-4</v>
      </c>
    </row>
    <row r="41" spans="2:3" x14ac:dyDescent="0.45">
      <c r="B41" s="1">
        <v>3.9E-2</v>
      </c>
      <c r="C41" s="12">
        <f t="shared" si="0"/>
        <v>7.303183109897073E-5</v>
      </c>
    </row>
    <row r="42" spans="2:3" x14ac:dyDescent="0.45">
      <c r="B42" s="1">
        <v>0.04</v>
      </c>
      <c r="C42" s="12">
        <f t="shared" si="0"/>
        <v>2.8351182086515591E-5</v>
      </c>
    </row>
    <row r="43" spans="2:3" x14ac:dyDescent="0.45">
      <c r="B43" s="1">
        <v>4.1000000000000002E-2</v>
      </c>
      <c r="C43" s="12">
        <f t="shared" si="0"/>
        <v>1.0619003225045141E-5</v>
      </c>
    </row>
    <row r="44" spans="2:3" x14ac:dyDescent="0.45">
      <c r="B44" s="1">
        <v>4.2000000000000003E-2</v>
      </c>
      <c r="C44" s="12">
        <f t="shared" si="0"/>
        <v>3.8420566709822598E-6</v>
      </c>
    </row>
    <row r="45" spans="2:3" x14ac:dyDescent="0.45">
      <c r="B45" s="1">
        <v>4.2999999999999997E-2</v>
      </c>
      <c r="C45" s="12">
        <f t="shared" si="0"/>
        <v>1.3443008902876332E-6</v>
      </c>
    </row>
    <row r="46" spans="2:3" x14ac:dyDescent="0.45">
      <c r="B46" s="1">
        <v>4.3999999999999997E-2</v>
      </c>
      <c r="C46" s="12">
        <f t="shared" si="0"/>
        <v>4.5534423550769112E-7</v>
      </c>
    </row>
    <row r="47" spans="2:3" x14ac:dyDescent="0.45">
      <c r="B47" s="1">
        <v>4.4999999999999998E-2</v>
      </c>
      <c r="C47" s="12">
        <f t="shared" si="0"/>
        <v>1.4946026878994643E-7</v>
      </c>
    </row>
    <row r="48" spans="2:3" x14ac:dyDescent="0.45">
      <c r="B48" s="1">
        <v>4.5999999999999999E-2</v>
      </c>
      <c r="C48" s="12">
        <f t="shared" si="0"/>
        <v>4.7584064192148159E-8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Лист_0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-5</dc:creator>
  <cp:lastModifiedBy>Дмитрий Васильев</cp:lastModifiedBy>
  <dcterms:created xsi:type="dcterms:W3CDTF">2022-11-07T07:56:56Z</dcterms:created>
  <dcterms:modified xsi:type="dcterms:W3CDTF">2023-10-14T08:30:10Z</dcterms:modified>
</cp:coreProperties>
</file>