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sil\OneDrive\Рабочий стол\Lessons\Current_Semester\Seminars\Системы качества\"/>
    </mc:Choice>
  </mc:AlternateContent>
  <xr:revisionPtr revIDLastSave="0" documentId="13_ncr:1_{1181A94C-18CE-4366-84A2-D37D7C83A7C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8" i="1" l="1"/>
  <c r="Q110" i="1"/>
  <c r="P111" i="1" s="1"/>
  <c r="Q109" i="1"/>
  <c r="O111" i="1" s="1"/>
  <c r="P109" i="1"/>
  <c r="O110" i="1" s="1"/>
  <c r="M109" i="1"/>
  <c r="N111" i="1"/>
  <c r="P108" i="1"/>
  <c r="N110" i="1" s="1"/>
  <c r="O108" i="1"/>
  <c r="N109" i="1" s="1"/>
  <c r="Q107" i="1"/>
  <c r="M111" i="1" s="1"/>
  <c r="P107" i="1"/>
  <c r="M110" i="1" s="1"/>
  <c r="O107" i="1"/>
  <c r="N107" i="1"/>
  <c r="M108" i="1" s="1"/>
  <c r="Q106" i="1"/>
  <c r="L111" i="1" s="1"/>
  <c r="P106" i="1"/>
  <c r="O106" i="1"/>
  <c r="L109" i="1" s="1"/>
  <c r="N106" i="1"/>
  <c r="L108" i="1" s="1"/>
  <c r="M106" i="1"/>
  <c r="L107" i="1" s="1"/>
  <c r="M94" i="1"/>
  <c r="L95" i="1" s="1"/>
  <c r="Q98" i="1"/>
  <c r="P99" i="1" s="1"/>
  <c r="M98" i="1"/>
  <c r="Q97" i="1"/>
  <c r="O99" i="1" s="1"/>
  <c r="P97" i="1"/>
  <c r="O98" i="1" s="1"/>
  <c r="M97" i="1"/>
  <c r="Q96" i="1"/>
  <c r="N99" i="1" s="1"/>
  <c r="P96" i="1"/>
  <c r="N98" i="1" s="1"/>
  <c r="O96" i="1"/>
  <c r="N97" i="1" s="1"/>
  <c r="Q95" i="1"/>
  <c r="M99" i="1" s="1"/>
  <c r="P95" i="1"/>
  <c r="O95" i="1"/>
  <c r="N95" i="1"/>
  <c r="M96" i="1" s="1"/>
  <c r="Q94" i="1"/>
  <c r="L99" i="1" s="1"/>
  <c r="P94" i="1"/>
  <c r="L98" i="1" s="1"/>
  <c r="O94" i="1"/>
  <c r="L97" i="1" s="1"/>
  <c r="N94" i="1"/>
  <c r="L96" i="1" s="1"/>
  <c r="Q86" i="1"/>
  <c r="P87" i="1" s="1"/>
  <c r="Q85" i="1"/>
  <c r="P85" i="1"/>
  <c r="Q84" i="1"/>
  <c r="P84" i="1"/>
  <c r="O84" i="1"/>
  <c r="Q83" i="1"/>
  <c r="P83" i="1"/>
  <c r="M86" i="1" s="1"/>
  <c r="O83" i="1"/>
  <c r="N83" i="1"/>
  <c r="Q82" i="1"/>
  <c r="P82" i="1"/>
  <c r="O82" i="1"/>
  <c r="N82" i="1"/>
  <c r="M82" i="1"/>
  <c r="N87" i="1"/>
  <c r="M87" i="1"/>
  <c r="O87" i="1"/>
  <c r="O86" i="1"/>
  <c r="N86" i="1"/>
  <c r="N85" i="1"/>
  <c r="M85" i="1"/>
  <c r="M84" i="1"/>
  <c r="L83" i="1"/>
  <c r="Q88" i="1"/>
  <c r="N30" i="1"/>
  <c r="Q26" i="1"/>
  <c r="Q70" i="1"/>
  <c r="P71" i="1" s="1"/>
  <c r="O70" i="1"/>
  <c r="M70" i="1"/>
  <c r="Q69" i="1"/>
  <c r="O71" i="1" s="1"/>
  <c r="P69" i="1"/>
  <c r="Q68" i="1"/>
  <c r="N71" i="1" s="1"/>
  <c r="P68" i="1"/>
  <c r="N70" i="1" s="1"/>
  <c r="O68" i="1"/>
  <c r="N69" i="1" s="1"/>
  <c r="Q67" i="1"/>
  <c r="M71" i="1" s="1"/>
  <c r="P67" i="1"/>
  <c r="O67" i="1"/>
  <c r="M69" i="1" s="1"/>
  <c r="N67" i="1"/>
  <c r="M68" i="1" s="1"/>
  <c r="Q66" i="1"/>
  <c r="L71" i="1" s="1"/>
  <c r="P66" i="1"/>
  <c r="L70" i="1" s="1"/>
  <c r="O66" i="1"/>
  <c r="L69" i="1" s="1"/>
  <c r="N66" i="1"/>
  <c r="L68" i="1" s="1"/>
  <c r="M66" i="1"/>
  <c r="L67" i="1" s="1"/>
  <c r="N59" i="1"/>
  <c r="Q58" i="1"/>
  <c r="P59" i="1" s="1"/>
  <c r="Q57" i="1"/>
  <c r="O59" i="1" s="1"/>
  <c r="P57" i="1"/>
  <c r="O58" i="1" s="1"/>
  <c r="L57" i="1"/>
  <c r="Q56" i="1"/>
  <c r="P56" i="1"/>
  <c r="N58" i="1" s="1"/>
  <c r="O56" i="1"/>
  <c r="N57" i="1" s="1"/>
  <c r="M56" i="1"/>
  <c r="Q55" i="1"/>
  <c r="M59" i="1" s="1"/>
  <c r="P55" i="1"/>
  <c r="M58" i="1" s="1"/>
  <c r="O55" i="1"/>
  <c r="M57" i="1" s="1"/>
  <c r="N55" i="1"/>
  <c r="Q54" i="1"/>
  <c r="L59" i="1" s="1"/>
  <c r="R59" i="1" s="1"/>
  <c r="S59" i="1" s="1"/>
  <c r="P54" i="1"/>
  <c r="L58" i="1" s="1"/>
  <c r="O54" i="1"/>
  <c r="N54" i="1"/>
  <c r="M54" i="1"/>
  <c r="N47" i="1"/>
  <c r="Q46" i="1"/>
  <c r="P47" i="1" s="1"/>
  <c r="O46" i="1"/>
  <c r="M46" i="1"/>
  <c r="Q45" i="1"/>
  <c r="O47" i="1" s="1"/>
  <c r="P45" i="1"/>
  <c r="Q44" i="1"/>
  <c r="P44" i="1"/>
  <c r="N46" i="1" s="1"/>
  <c r="O44" i="1"/>
  <c r="N45" i="1" s="1"/>
  <c r="Q43" i="1"/>
  <c r="M47" i="1" s="1"/>
  <c r="P43" i="1"/>
  <c r="O43" i="1"/>
  <c r="M45" i="1" s="1"/>
  <c r="N43" i="1"/>
  <c r="M44" i="1" s="1"/>
  <c r="L43" i="1"/>
  <c r="Q42" i="1"/>
  <c r="P42" i="1"/>
  <c r="O42" i="1"/>
  <c r="N42" i="1"/>
  <c r="M42" i="1"/>
  <c r="Q6" i="1"/>
  <c r="P7" i="1" s="1"/>
  <c r="Q5" i="1"/>
  <c r="O7" i="1" s="1"/>
  <c r="P5" i="1"/>
  <c r="O6" i="1" s="1"/>
  <c r="Q4" i="1"/>
  <c r="N7" i="1" s="1"/>
  <c r="P4" i="1"/>
  <c r="N6" i="1" s="1"/>
  <c r="O4" i="1"/>
  <c r="N5" i="1" s="1"/>
  <c r="Q3" i="1"/>
  <c r="M7" i="1" s="1"/>
  <c r="P3" i="1"/>
  <c r="M6" i="1" s="1"/>
  <c r="O3" i="1"/>
  <c r="M5" i="1" s="1"/>
  <c r="N3" i="1"/>
  <c r="M4" i="1" s="1"/>
  <c r="Q2" i="1"/>
  <c r="P2" i="1"/>
  <c r="O2" i="1"/>
  <c r="L5" i="1" s="1"/>
  <c r="N2" i="1"/>
  <c r="L4" i="1" s="1"/>
  <c r="M2" i="1"/>
  <c r="L3" i="1" s="1"/>
  <c r="Q18" i="1"/>
  <c r="P19" i="1" s="1"/>
  <c r="M18" i="1"/>
  <c r="Q17" i="1"/>
  <c r="O19" i="1" s="1"/>
  <c r="P17" i="1"/>
  <c r="O18" i="1" s="1"/>
  <c r="Q16" i="1"/>
  <c r="N19" i="1" s="1"/>
  <c r="P16" i="1"/>
  <c r="N18" i="1" s="1"/>
  <c r="O16" i="1"/>
  <c r="N17" i="1" s="1"/>
  <c r="Q15" i="1"/>
  <c r="M19" i="1" s="1"/>
  <c r="P15" i="1"/>
  <c r="O15" i="1"/>
  <c r="N15" i="1"/>
  <c r="M16" i="1" s="1"/>
  <c r="L15" i="1"/>
  <c r="R15" i="1" s="1"/>
  <c r="Q14" i="1"/>
  <c r="P14" i="1"/>
  <c r="O14" i="1"/>
  <c r="L17" i="1" s="1"/>
  <c r="N14" i="1"/>
  <c r="L16" i="1" s="1"/>
  <c r="M14" i="1"/>
  <c r="Q30" i="1"/>
  <c r="P31" i="1" s="1"/>
  <c r="Q29" i="1"/>
  <c r="O31" i="1" s="1"/>
  <c r="P29" i="1"/>
  <c r="P28" i="1"/>
  <c r="Q28" i="1"/>
  <c r="O28" i="1"/>
  <c r="N29" i="1" s="1"/>
  <c r="O27" i="1"/>
  <c r="M29" i="1" s="1"/>
  <c r="P27" i="1"/>
  <c r="M30" i="1" s="1"/>
  <c r="Q27" i="1"/>
  <c r="M31" i="1" s="1"/>
  <c r="N27" i="1"/>
  <c r="M28" i="1" s="1"/>
  <c r="N26" i="1"/>
  <c r="L28" i="1" s="1"/>
  <c r="O26" i="1"/>
  <c r="L29" i="1" s="1"/>
  <c r="P26" i="1"/>
  <c r="L30" i="1" s="1"/>
  <c r="L31" i="1"/>
  <c r="M26" i="1"/>
  <c r="L27" i="1" s="1"/>
  <c r="N31" i="1"/>
  <c r="R107" i="1" l="1"/>
  <c r="S107" i="1" s="1"/>
  <c r="R109" i="1"/>
  <c r="S109" i="1" s="1"/>
  <c r="R108" i="1"/>
  <c r="P112" i="1"/>
  <c r="L110" i="1"/>
  <c r="R110" i="1" s="1"/>
  <c r="R95" i="1"/>
  <c r="R97" i="1"/>
  <c r="S97" i="1" s="1"/>
  <c r="R98" i="1"/>
  <c r="R96" i="1"/>
  <c r="R111" i="1"/>
  <c r="S111" i="1" s="1"/>
  <c r="M112" i="1"/>
  <c r="R106" i="1"/>
  <c r="S106" i="1" s="1"/>
  <c r="R99" i="1"/>
  <c r="S99" i="1" s="1"/>
  <c r="R94" i="1"/>
  <c r="S94" i="1" s="1"/>
  <c r="P88" i="1"/>
  <c r="O88" i="1"/>
  <c r="R83" i="1"/>
  <c r="S83" i="1" s="1"/>
  <c r="L112" i="1"/>
  <c r="S108" i="1"/>
  <c r="N88" i="1"/>
  <c r="M88" i="1"/>
  <c r="N100" i="1"/>
  <c r="S98" i="1"/>
  <c r="S110" i="1"/>
  <c r="O100" i="1"/>
  <c r="L84" i="1"/>
  <c r="Q100" i="1"/>
  <c r="L86" i="1"/>
  <c r="R86" i="1" s="1"/>
  <c r="S86" i="1" s="1"/>
  <c r="N112" i="1"/>
  <c r="O112" i="1"/>
  <c r="P100" i="1"/>
  <c r="Q112" i="1"/>
  <c r="L85" i="1"/>
  <c r="R85" i="1" s="1"/>
  <c r="S85" i="1" s="1"/>
  <c r="L87" i="1"/>
  <c r="R87" i="1" s="1"/>
  <c r="S87" i="1" s="1"/>
  <c r="M100" i="1"/>
  <c r="R82" i="1"/>
  <c r="S96" i="1"/>
  <c r="Q48" i="1"/>
  <c r="R43" i="1"/>
  <c r="S43" i="1" s="1"/>
  <c r="R69" i="1"/>
  <c r="S69" i="1" s="1"/>
  <c r="R67" i="1"/>
  <c r="S67" i="1" s="1"/>
  <c r="R66" i="1"/>
  <c r="P48" i="1"/>
  <c r="M60" i="1"/>
  <c r="M48" i="1"/>
  <c r="R68" i="1"/>
  <c r="S68" i="1" s="1"/>
  <c r="L72" i="1"/>
  <c r="R70" i="1"/>
  <c r="S70" i="1" s="1"/>
  <c r="N60" i="1"/>
  <c r="R57" i="1"/>
  <c r="S57" i="1" s="1"/>
  <c r="R58" i="1"/>
  <c r="S58" i="1" s="1"/>
  <c r="N48" i="1"/>
  <c r="M72" i="1"/>
  <c r="O48" i="1"/>
  <c r="P72" i="1"/>
  <c r="R71" i="1"/>
  <c r="S71" i="1" s="1"/>
  <c r="O60" i="1"/>
  <c r="L44" i="1"/>
  <c r="S66" i="1"/>
  <c r="Q60" i="1"/>
  <c r="L46" i="1"/>
  <c r="R46" i="1" s="1"/>
  <c r="S46" i="1" s="1"/>
  <c r="R42" i="1"/>
  <c r="L56" i="1"/>
  <c r="R56" i="1" s="1"/>
  <c r="S56" i="1" s="1"/>
  <c r="Q72" i="1"/>
  <c r="P60" i="1"/>
  <c r="N72" i="1"/>
  <c r="O72" i="1"/>
  <c r="L45" i="1"/>
  <c r="R45" i="1" s="1"/>
  <c r="S45" i="1" s="1"/>
  <c r="R54" i="1"/>
  <c r="L47" i="1"/>
  <c r="R47" i="1" s="1"/>
  <c r="S47" i="1" s="1"/>
  <c r="L55" i="1"/>
  <c r="P32" i="1"/>
  <c r="Q20" i="1"/>
  <c r="Q32" i="1"/>
  <c r="P20" i="1"/>
  <c r="Q8" i="1"/>
  <c r="P8" i="1"/>
  <c r="R3" i="1"/>
  <c r="M8" i="1"/>
  <c r="R4" i="1"/>
  <c r="R5" i="1"/>
  <c r="N8" i="1"/>
  <c r="L6" i="1"/>
  <c r="R6" i="1" s="1"/>
  <c r="R2" i="1"/>
  <c r="O8" i="1"/>
  <c r="L7" i="1"/>
  <c r="R7" i="1" s="1"/>
  <c r="N20" i="1"/>
  <c r="R16" i="1"/>
  <c r="O20" i="1"/>
  <c r="L18" i="1"/>
  <c r="R18" i="1" s="1"/>
  <c r="R14" i="1"/>
  <c r="M17" i="1"/>
  <c r="M20" i="1" s="1"/>
  <c r="L19" i="1"/>
  <c r="R19" i="1" s="1"/>
  <c r="O30" i="1"/>
  <c r="R30" i="1" s="1"/>
  <c r="R31" i="1"/>
  <c r="R29" i="1"/>
  <c r="R28" i="1"/>
  <c r="M32" i="1"/>
  <c r="N32" i="1"/>
  <c r="L32" i="1"/>
  <c r="R26" i="1"/>
  <c r="R27" i="1"/>
  <c r="S112" i="1" l="1"/>
  <c r="O114" i="1"/>
  <c r="R113" i="1"/>
  <c r="S82" i="1"/>
  <c r="R84" i="1"/>
  <c r="S84" i="1" s="1"/>
  <c r="L88" i="1"/>
  <c r="R88" i="1" s="1"/>
  <c r="L100" i="1"/>
  <c r="R100" i="1" s="1"/>
  <c r="R112" i="1"/>
  <c r="R73" i="1"/>
  <c r="S42" i="1"/>
  <c r="L60" i="1"/>
  <c r="R60" i="1" s="1"/>
  <c r="R55" i="1"/>
  <c r="S55" i="1" s="1"/>
  <c r="O74" i="1"/>
  <c r="S72" i="1"/>
  <c r="R44" i="1"/>
  <c r="S44" i="1" s="1"/>
  <c r="L48" i="1"/>
  <c r="R48" i="1" s="1"/>
  <c r="R72" i="1"/>
  <c r="S54" i="1"/>
  <c r="R61" i="1"/>
  <c r="R9" i="1"/>
  <c r="L8" i="1"/>
  <c r="R8" i="1" s="1"/>
  <c r="S31" i="1" s="1"/>
  <c r="L20" i="1"/>
  <c r="R20" i="1" s="1"/>
  <c r="R17" i="1"/>
  <c r="O32" i="1"/>
  <c r="R32" i="1" s="1"/>
  <c r="R33" i="1"/>
  <c r="S95" i="1" l="1"/>
  <c r="R101" i="1"/>
  <c r="S88" i="1"/>
  <c r="O90" i="1"/>
  <c r="R89" i="1"/>
  <c r="S60" i="1"/>
  <c r="O62" i="1"/>
  <c r="R49" i="1"/>
  <c r="S48" i="1"/>
  <c r="O50" i="1"/>
  <c r="S14" i="1"/>
  <c r="S19" i="1"/>
  <c r="S18" i="1"/>
  <c r="S27" i="1"/>
  <c r="S5" i="1"/>
  <c r="S6" i="1"/>
  <c r="S30" i="1"/>
  <c r="S2" i="1"/>
  <c r="S17" i="1"/>
  <c r="S3" i="1"/>
  <c r="S8" i="1" s="1"/>
  <c r="S15" i="1"/>
  <c r="O22" i="1" s="1"/>
  <c r="S29" i="1"/>
  <c r="S26" i="1"/>
  <c r="S28" i="1"/>
  <c r="S4" i="1"/>
  <c r="S7" i="1"/>
  <c r="S16" i="1"/>
  <c r="R21" i="1"/>
  <c r="S100" i="1" l="1"/>
  <c r="O102" i="1"/>
  <c r="M117" i="1" s="1"/>
  <c r="M77" i="1"/>
  <c r="O10" i="1"/>
  <c r="O34" i="1"/>
  <c r="S32" i="1"/>
  <c r="S20" i="1"/>
  <c r="M37" i="1" l="1"/>
</calcChain>
</file>

<file path=xl/sharedStrings.xml><?xml version="1.0" encoding="utf-8"?>
<sst xmlns="http://schemas.openxmlformats.org/spreadsheetml/2006/main" count="196" uniqueCount="110">
  <si>
    <t>№</t>
  </si>
  <si>
    <t>Операция</t>
  </si>
  <si>
    <t>Потенциальный дефект</t>
  </si>
  <si>
    <t>Потенциальная причина</t>
  </si>
  <si>
    <t>Потенциальное последствие</t>
  </si>
  <si>
    <t>А</t>
  </si>
  <si>
    <t>Е</t>
  </si>
  <si>
    <t>RPZ</t>
  </si>
  <si>
    <t>Получить задание</t>
  </si>
  <si>
    <t>Невнимательность</t>
  </si>
  <si>
    <t>Ошибка задания</t>
  </si>
  <si>
    <t>FMEA - делается только по "правой" стороне(по ветке да)</t>
  </si>
  <si>
    <t>последствия наихудшее по "левой" стороне</t>
  </si>
  <si>
    <t>Не получить чай своевременно</t>
  </si>
  <si>
    <t>Взять чайник электрический</t>
  </si>
  <si>
    <t>Чайник сломан</t>
  </si>
  <si>
    <t xml:space="preserve">Неаккуратное обращение </t>
  </si>
  <si>
    <t>Невозможность выполнить задание</t>
  </si>
  <si>
    <t>Подойти к крану с водой</t>
  </si>
  <si>
    <t>Открыть крыжку чайника</t>
  </si>
  <si>
    <t>Разместить чайник под кран</t>
  </si>
  <si>
    <t>Открыть кран</t>
  </si>
  <si>
    <t>Налить воды 500 мл</t>
  </si>
  <si>
    <t>Поставить чайник на станцию</t>
  </si>
  <si>
    <t>Закрыть крыжку</t>
  </si>
  <si>
    <t>Около крана мокро</t>
  </si>
  <si>
    <t>Нажать "вкл"</t>
  </si>
  <si>
    <t>Крыжка сломана</t>
  </si>
  <si>
    <t>Брак</t>
  </si>
  <si>
    <t>Невозможность согреть воду</t>
  </si>
  <si>
    <t>Не хватает места под краном</t>
  </si>
  <si>
    <t>Конструкция крана</t>
  </si>
  <si>
    <t>Кран не открывается, сломан кран</t>
  </si>
  <si>
    <t>ГОСТ Р 51 901.12 2007г</t>
  </si>
  <si>
    <t>ГОСТ Р 51 814.2 2001г</t>
  </si>
  <si>
    <t>В - параметр тяжести последствий для потребителя. По 10-бальной шкале - 10 проставляется для случаев, когда последствия дефектов влекут юридическую ответственность.</t>
  </si>
  <si>
    <t>А - частота возникновения дефекта. Экспертная оценка по 10-бальной шкале - 10 ставиться, когда оценка частоты возникновения дефекта составляет 25% и выше</t>
  </si>
  <si>
    <t>Е - параметр вероятности необнаружения дефекта. По 10-бальной шкале - 10 присваивается для "скрытых" дефектов, которые не могут быть выявлены до наступления последствий.</t>
  </si>
  <si>
    <t>RPZ - параметр риска потребителя. RPZ = А * В * Е. Показывает в каких отношених друг к другу в настоящее время находяться параметры возникновения дефекта с наибольшим коэфициентом приоритета риска. RPZ &lt;= 100 - риски минимальны, &gt; 100 … 120 и выше - риски устраняются в первую очередь.</t>
  </si>
  <si>
    <t>A1 - 2</t>
  </si>
  <si>
    <t>E3 - 2</t>
  </si>
  <si>
    <t>B</t>
  </si>
  <si>
    <t>B4 - 3</t>
  </si>
  <si>
    <t>Перелить воду</t>
  </si>
  <si>
    <t>А6 - 2</t>
  </si>
  <si>
    <t>Намокла внешняяя стенка</t>
  </si>
  <si>
    <t>E5 - 2</t>
  </si>
  <si>
    <t>B2 - 8</t>
  </si>
  <si>
    <t>A5 - 2</t>
  </si>
  <si>
    <t>B2 - 2</t>
  </si>
  <si>
    <t>A3 - 1</t>
  </si>
  <si>
    <t>E2 - 1</t>
  </si>
  <si>
    <t>A2 - 2</t>
  </si>
  <si>
    <t>E1 - 2</t>
  </si>
  <si>
    <t>B3 - 5</t>
  </si>
  <si>
    <t>Сломать крыжку</t>
  </si>
  <si>
    <t>A1 - 3</t>
  </si>
  <si>
    <t>Сломать станцию</t>
  </si>
  <si>
    <t>Сломать кнопку</t>
  </si>
  <si>
    <t>Ждать выключения кнопки</t>
  </si>
  <si>
    <t>Неисправность чайника</t>
  </si>
  <si>
    <t>Внетренняя поломка</t>
  </si>
  <si>
    <t>Чайник сломался</t>
  </si>
  <si>
    <t>A6 - 1</t>
  </si>
  <si>
    <t>Подойти к полке</t>
  </si>
  <si>
    <t>Поскользнуться</t>
  </si>
  <si>
    <t>Мокрый пол</t>
  </si>
  <si>
    <t>A6 - 2</t>
  </si>
  <si>
    <t>А = А1 * а1 + … + А6 * а6</t>
  </si>
  <si>
    <t xml:space="preserve">А = </t>
  </si>
  <si>
    <t xml:space="preserve">СУМ </t>
  </si>
  <si>
    <t xml:space="preserve">В  = </t>
  </si>
  <si>
    <t>В = В1 * в1 + … + В6 * в6</t>
  </si>
  <si>
    <t>E</t>
  </si>
  <si>
    <t>e</t>
  </si>
  <si>
    <t xml:space="preserve">E = </t>
  </si>
  <si>
    <t>E = E1 * e1 + … + E6 * e6</t>
  </si>
  <si>
    <t>Ei</t>
  </si>
  <si>
    <t>Ai</t>
  </si>
  <si>
    <t>a</t>
  </si>
  <si>
    <t>A</t>
  </si>
  <si>
    <t>b</t>
  </si>
  <si>
    <t>Bi</t>
  </si>
  <si>
    <t xml:space="preserve">A * B * E = </t>
  </si>
  <si>
    <t>Не является узким местом.</t>
  </si>
  <si>
    <t>взять коробку с чаем</t>
  </si>
  <si>
    <t>B1 - 7</t>
  </si>
  <si>
    <t>A2 - 3</t>
  </si>
  <si>
    <t>E3 - 5</t>
  </si>
  <si>
    <t>------</t>
  </si>
  <si>
    <t>13 пункт = 105</t>
  </si>
  <si>
    <t>12 пункт = 105</t>
  </si>
  <si>
    <t>Мероприятие</t>
  </si>
  <si>
    <t>Начало</t>
  </si>
  <si>
    <t>Окончание</t>
  </si>
  <si>
    <t>Ответственный</t>
  </si>
  <si>
    <t>Исполнитель</t>
  </si>
  <si>
    <t>Место проведения</t>
  </si>
  <si>
    <t>Методы</t>
  </si>
  <si>
    <t>Результат</t>
  </si>
  <si>
    <t>Контроль</t>
  </si>
  <si>
    <t>Стоимость</t>
  </si>
  <si>
    <t>Финансирование</t>
  </si>
  <si>
    <t>Повышение квалификации персонала</t>
  </si>
  <si>
    <t>Инструктор</t>
  </si>
  <si>
    <t>Коммерческий директор</t>
  </si>
  <si>
    <t>Участок входного контроля</t>
  </si>
  <si>
    <t>Теоретическо-практический</t>
  </si>
  <si>
    <t>Повышение разряда</t>
  </si>
  <si>
    <t>Технический директор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</si>
</sst>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7"/>
  <sheetViews>
    <sheetView tabSelected="1" topLeftCell="AH1" workbookViewId="0">
      <selection activeCell="AL4" sqref="AL4"/>
    </sheetView>
  </sheetViews>
  <sheetFormatPr defaultRowHeight="14.25" x14ac:dyDescent="0.45"/>
  <cols>
    <col min="2" max="2" width="25.06640625" customWidth="1"/>
    <col min="3" max="3" width="30.9296875" customWidth="1"/>
    <col min="4" max="4" width="29" customWidth="1"/>
    <col min="5" max="5" width="33.6640625" customWidth="1"/>
    <col min="19" max="19" width="10.19921875" bestFit="1" customWidth="1"/>
    <col min="29" max="29" width="32.3984375" customWidth="1"/>
    <col min="30" max="30" width="11.06640625" customWidth="1"/>
    <col min="31" max="31" width="11.6640625" customWidth="1"/>
    <col min="32" max="32" width="24.1328125" customWidth="1"/>
    <col min="33" max="33" width="17.86328125" customWidth="1"/>
    <col min="34" max="34" width="31.19921875" customWidth="1"/>
    <col min="35" max="35" width="25.46484375" customWidth="1"/>
    <col min="36" max="36" width="18.53125" customWidth="1"/>
    <col min="37" max="37" width="19.73046875" customWidth="1"/>
    <col min="38" max="38" width="13.3984375" customWidth="1"/>
    <col min="39" max="39" width="14.53125" customWidth="1"/>
  </cols>
  <sheetData>
    <row r="1" spans="1:3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7</v>
      </c>
      <c r="K1" s="5" t="s">
        <v>80</v>
      </c>
      <c r="L1" s="5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t="s">
        <v>70</v>
      </c>
      <c r="S1" t="s">
        <v>79</v>
      </c>
      <c r="T1" s="9" t="s">
        <v>78</v>
      </c>
      <c r="U1" s="5">
        <v>3</v>
      </c>
      <c r="V1" s="5">
        <v>2</v>
      </c>
      <c r="W1" s="5">
        <v>1</v>
      </c>
      <c r="X1" s="5">
        <v>5</v>
      </c>
      <c r="Y1" s="5">
        <v>4</v>
      </c>
      <c r="Z1" s="5">
        <v>4</v>
      </c>
    </row>
    <row r="2" spans="1:39" x14ac:dyDescent="0.45">
      <c r="A2" s="2">
        <v>1</v>
      </c>
      <c r="B2" s="2" t="s">
        <v>8</v>
      </c>
      <c r="C2" s="2" t="s">
        <v>10</v>
      </c>
      <c r="D2" s="2" t="s">
        <v>9</v>
      </c>
      <c r="E2" s="2" t="s">
        <v>13</v>
      </c>
      <c r="F2" s="2" t="s">
        <v>39</v>
      </c>
      <c r="G2" s="2" t="s">
        <v>40</v>
      </c>
      <c r="H2" s="2" t="s">
        <v>42</v>
      </c>
      <c r="I2" s="2">
        <v>12</v>
      </c>
      <c r="K2" s="5">
        <v>1</v>
      </c>
      <c r="L2">
        <v>1</v>
      </c>
      <c r="M2">
        <f>IF(V1&gt;$U$25,2,IF(V1=$U$25,1,0))</f>
        <v>2</v>
      </c>
      <c r="N2">
        <f t="shared" ref="N2" si="0">IF(W1&gt;$U$25,2,IF(W1=$U$25,1,0))</f>
        <v>1</v>
      </c>
      <c r="O2">
        <f t="shared" ref="O2" si="1">IF(X1&gt;$U$25,2,IF(X1=$U$25,1,0))</f>
        <v>2</v>
      </c>
      <c r="P2">
        <f t="shared" ref="P2" si="2">IF(Y1&gt;$U$25,2,IF(Y1=$U$25,1,0))</f>
        <v>2</v>
      </c>
      <c r="Q2">
        <f t="shared" ref="Q2" si="3">IF(Z1&gt;$U$25,2,IF(Z1=$U$25,1,0))</f>
        <v>2</v>
      </c>
      <c r="R2">
        <f t="shared" ref="R2:R8" si="4">SUM(L2:Q2)</f>
        <v>10</v>
      </c>
      <c r="S2" s="7">
        <f>R2/$R$8</f>
        <v>0.27777777777777779</v>
      </c>
      <c r="U2" s="9"/>
      <c r="V2" s="5"/>
    </row>
    <row r="3" spans="1:39" x14ac:dyDescent="0.45">
      <c r="A3" s="2">
        <v>2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39</v>
      </c>
      <c r="G3" s="2" t="s">
        <v>40</v>
      </c>
      <c r="H3" s="2" t="s">
        <v>42</v>
      </c>
      <c r="I3" s="2">
        <v>12</v>
      </c>
      <c r="K3" s="5">
        <v>2</v>
      </c>
      <c r="L3">
        <f>ABS(M2-2)</f>
        <v>0</v>
      </c>
      <c r="M3">
        <v>1</v>
      </c>
      <c r="N3">
        <f>IF(W1&gt;$V$25,2,IF(W1=$V$25,1,0))</f>
        <v>0</v>
      </c>
      <c r="O3">
        <f t="shared" ref="O3" si="5">IF(X1&gt;$V$25,2,IF(X1=$V$25,1,0))</f>
        <v>2</v>
      </c>
      <c r="P3">
        <f t="shared" ref="P3" si="6">IF(Y1&gt;$V$25,2,IF(Y1=$V$25,1,0))</f>
        <v>2</v>
      </c>
      <c r="Q3">
        <f t="shared" ref="Q3" si="7">IF(Z1&gt;$V$25,2,IF(Z1=$V$25,1,0))</f>
        <v>2</v>
      </c>
      <c r="R3">
        <f t="shared" si="4"/>
        <v>7</v>
      </c>
      <c r="S3" s="7">
        <f t="shared" ref="S3:S7" si="8">R3/$R$8</f>
        <v>0.19444444444444445</v>
      </c>
      <c r="U3" s="9"/>
      <c r="V3" s="5"/>
      <c r="AB3" t="s">
        <v>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</row>
    <row r="4" spans="1:39" x14ac:dyDescent="0.45">
      <c r="A4" s="2">
        <v>3</v>
      </c>
      <c r="B4" s="2" t="s">
        <v>18</v>
      </c>
      <c r="C4" s="2" t="s">
        <v>65</v>
      </c>
      <c r="D4" s="2" t="s">
        <v>25</v>
      </c>
      <c r="E4" s="2" t="s">
        <v>17</v>
      </c>
      <c r="F4" s="2" t="s">
        <v>44</v>
      </c>
      <c r="G4" s="2" t="s">
        <v>40</v>
      </c>
      <c r="H4" s="2" t="s">
        <v>42</v>
      </c>
      <c r="I4" s="2">
        <v>12</v>
      </c>
      <c r="K4" s="5">
        <v>3</v>
      </c>
      <c r="L4">
        <f>ABS(N2-2)</f>
        <v>1</v>
      </c>
      <c r="M4">
        <f>ABS(N3-2)</f>
        <v>2</v>
      </c>
      <c r="N4">
        <v>1</v>
      </c>
      <c r="O4">
        <f>IF(X1&gt;$W$25,2,IF(X1=$W$25,1,0))</f>
        <v>0</v>
      </c>
      <c r="P4">
        <f t="shared" ref="P4" si="9">IF(Y1&gt;$W$25,2,IF(Y1=$W$25,1,0))</f>
        <v>0</v>
      </c>
      <c r="Q4">
        <f t="shared" ref="Q4" si="10">IF(Z1&gt;$W$25,2,IF(Z1=$W$25,1,0))</f>
        <v>0</v>
      </c>
      <c r="R4">
        <f t="shared" si="4"/>
        <v>4</v>
      </c>
      <c r="S4" s="7">
        <f t="shared" si="8"/>
        <v>0.1111111111111111</v>
      </c>
      <c r="U4" s="9"/>
      <c r="V4" s="5"/>
      <c r="AB4">
        <v>1</v>
      </c>
      <c r="AC4" t="s">
        <v>103</v>
      </c>
      <c r="AD4" s="18">
        <v>45383</v>
      </c>
      <c r="AE4" s="18">
        <v>45410</v>
      </c>
      <c r="AF4" t="s">
        <v>105</v>
      </c>
      <c r="AG4" t="s">
        <v>104</v>
      </c>
      <c r="AH4" t="s">
        <v>106</v>
      </c>
      <c r="AI4" t="s">
        <v>107</v>
      </c>
      <c r="AJ4" t="s">
        <v>108</v>
      </c>
      <c r="AK4" t="s">
        <v>109</v>
      </c>
    </row>
    <row r="5" spans="1:39" x14ac:dyDescent="0.45">
      <c r="A5" s="2">
        <v>4</v>
      </c>
      <c r="B5" s="2" t="s">
        <v>19</v>
      </c>
      <c r="C5" s="2" t="s">
        <v>27</v>
      </c>
      <c r="D5" s="2" t="s">
        <v>28</v>
      </c>
      <c r="E5" s="2" t="s">
        <v>29</v>
      </c>
      <c r="F5" s="2" t="s">
        <v>39</v>
      </c>
      <c r="G5" s="2" t="s">
        <v>46</v>
      </c>
      <c r="H5" s="2" t="s">
        <v>47</v>
      </c>
      <c r="I5" s="2">
        <v>32</v>
      </c>
      <c r="K5" s="5">
        <v>4</v>
      </c>
      <c r="L5">
        <f>ABS(O2-2)</f>
        <v>0</v>
      </c>
      <c r="M5">
        <f>ABS(O3-2)</f>
        <v>0</v>
      </c>
      <c r="N5">
        <f>ABS(O4-2)</f>
        <v>2</v>
      </c>
      <c r="O5">
        <v>1</v>
      </c>
      <c r="P5">
        <f>IF(Y1&gt;$X$25,2,IF(Y1=$X$25,1,0))</f>
        <v>2</v>
      </c>
      <c r="Q5">
        <f>IF(Z1&gt;$X$25,2,IF(Z1=$X$25,1,0))</f>
        <v>2</v>
      </c>
      <c r="R5">
        <f t="shared" si="4"/>
        <v>7</v>
      </c>
      <c r="S5" s="7">
        <f t="shared" si="8"/>
        <v>0.19444444444444445</v>
      </c>
      <c r="U5" s="9"/>
      <c r="V5" s="5"/>
    </row>
    <row r="6" spans="1:39" x14ac:dyDescent="0.45">
      <c r="A6" s="2">
        <v>5</v>
      </c>
      <c r="B6" s="2" t="s">
        <v>20</v>
      </c>
      <c r="C6" s="2" t="s">
        <v>30</v>
      </c>
      <c r="D6" s="2" t="s">
        <v>31</v>
      </c>
      <c r="E6" s="2" t="s">
        <v>45</v>
      </c>
      <c r="F6" s="2" t="s">
        <v>48</v>
      </c>
      <c r="G6" s="2" t="s">
        <v>46</v>
      </c>
      <c r="H6" s="2" t="s">
        <v>49</v>
      </c>
      <c r="I6" s="2">
        <v>8</v>
      </c>
      <c r="K6" s="5">
        <v>5</v>
      </c>
      <c r="L6">
        <f>ABS(P2-2)</f>
        <v>0</v>
      </c>
      <c r="M6">
        <f>ABS(P3-2)</f>
        <v>0</v>
      </c>
      <c r="N6">
        <f>ABS(P4-2)</f>
        <v>2</v>
      </c>
      <c r="O6">
        <f>ABS(P5-2)</f>
        <v>0</v>
      </c>
      <c r="P6">
        <v>1</v>
      </c>
      <c r="Q6">
        <f>IF(Z1&gt;$Y$25,2,IF(Z1=$Y$25,1,0))</f>
        <v>1</v>
      </c>
      <c r="R6">
        <f t="shared" si="4"/>
        <v>4</v>
      </c>
      <c r="S6" s="7">
        <f t="shared" si="8"/>
        <v>0.1111111111111111</v>
      </c>
      <c r="U6" s="9"/>
      <c r="V6" s="5"/>
    </row>
    <row r="7" spans="1:39" x14ac:dyDescent="0.45">
      <c r="A7" s="2">
        <v>6</v>
      </c>
      <c r="B7" s="2" t="s">
        <v>21</v>
      </c>
      <c r="C7" s="2" t="s">
        <v>32</v>
      </c>
      <c r="D7" s="2" t="s">
        <v>16</v>
      </c>
      <c r="E7" s="2" t="s">
        <v>17</v>
      </c>
      <c r="F7" s="2" t="s">
        <v>50</v>
      </c>
      <c r="G7" s="2" t="s">
        <v>51</v>
      </c>
      <c r="H7" s="2" t="s">
        <v>47</v>
      </c>
      <c r="I7" s="2">
        <v>8</v>
      </c>
      <c r="K7" s="5">
        <v>6</v>
      </c>
      <c r="L7">
        <f>ABS(Q2-2)</f>
        <v>0</v>
      </c>
      <c r="M7">
        <f>ABS(Q3-2)</f>
        <v>0</v>
      </c>
      <c r="N7">
        <f>ABS(Q4-2)</f>
        <v>2</v>
      </c>
      <c r="O7">
        <f>ABS(Q5-2)</f>
        <v>0</v>
      </c>
      <c r="P7">
        <f>ABS(Q6-2)</f>
        <v>1</v>
      </c>
      <c r="Q7">
        <v>1</v>
      </c>
      <c r="R7">
        <f t="shared" si="4"/>
        <v>4</v>
      </c>
      <c r="S7" s="7">
        <f t="shared" si="8"/>
        <v>0.1111111111111111</v>
      </c>
    </row>
    <row r="8" spans="1:39" x14ac:dyDescent="0.45">
      <c r="A8" s="2">
        <v>7</v>
      </c>
      <c r="B8" s="2" t="s">
        <v>22</v>
      </c>
      <c r="C8" s="2" t="s">
        <v>43</v>
      </c>
      <c r="D8" s="2" t="s">
        <v>9</v>
      </c>
      <c r="E8" s="3" t="s">
        <v>45</v>
      </c>
      <c r="F8" s="2" t="s">
        <v>52</v>
      </c>
      <c r="G8" s="2" t="s">
        <v>53</v>
      </c>
      <c r="H8" s="2" t="s">
        <v>54</v>
      </c>
      <c r="I8" s="2">
        <v>20</v>
      </c>
      <c r="K8" t="s">
        <v>70</v>
      </c>
      <c r="L8">
        <f xml:space="preserve"> SUM(L2:L7)</f>
        <v>2</v>
      </c>
      <c r="M8">
        <f xml:space="preserve"> SUM(M2:M7)</f>
        <v>5</v>
      </c>
      <c r="N8">
        <f>SUM(N2:N7)</f>
        <v>8</v>
      </c>
      <c r="O8">
        <f>SUM(O2:O7)</f>
        <v>5</v>
      </c>
      <c r="P8">
        <f>SUM(P2:P7)</f>
        <v>8</v>
      </c>
      <c r="Q8">
        <f>SUM(Q2:Q7)</f>
        <v>8</v>
      </c>
      <c r="R8">
        <f t="shared" si="4"/>
        <v>36</v>
      </c>
      <c r="S8" s="8">
        <f>SUM(S2:S7)</f>
        <v>1</v>
      </c>
    </row>
    <row r="9" spans="1:39" x14ac:dyDescent="0.45">
      <c r="A9" s="2">
        <v>8</v>
      </c>
      <c r="B9" s="2" t="s">
        <v>24</v>
      </c>
      <c r="C9" s="2" t="s">
        <v>55</v>
      </c>
      <c r="D9" s="3" t="s">
        <v>16</v>
      </c>
      <c r="E9" s="3" t="s">
        <v>62</v>
      </c>
      <c r="F9" s="2" t="s">
        <v>56</v>
      </c>
      <c r="G9" s="2" t="s">
        <v>40</v>
      </c>
      <c r="H9" s="2" t="s">
        <v>47</v>
      </c>
      <c r="I9" s="2">
        <v>48</v>
      </c>
      <c r="R9">
        <f>SUM(R2:R7)</f>
        <v>36</v>
      </c>
    </row>
    <row r="10" spans="1:39" x14ac:dyDescent="0.45">
      <c r="A10" s="2">
        <v>9</v>
      </c>
      <c r="B10" s="2" t="s">
        <v>23</v>
      </c>
      <c r="C10" s="2" t="s">
        <v>57</v>
      </c>
      <c r="D10" s="3" t="s">
        <v>16</v>
      </c>
      <c r="E10" s="3" t="s">
        <v>62</v>
      </c>
      <c r="F10" s="3" t="s">
        <v>56</v>
      </c>
      <c r="G10" s="3" t="s">
        <v>40</v>
      </c>
      <c r="H10" s="3" t="s">
        <v>47</v>
      </c>
      <c r="I10" s="3">
        <v>48</v>
      </c>
      <c r="K10" s="12" t="s">
        <v>68</v>
      </c>
      <c r="L10" s="12"/>
      <c r="M10" s="12"/>
      <c r="N10" s="9" t="s">
        <v>69</v>
      </c>
      <c r="O10">
        <f>U1*S2+V1*S3+W1*S4+X1*S5+Y1*S6+Z1*S7</f>
        <v>3.1944444444444446</v>
      </c>
    </row>
    <row r="11" spans="1:39" x14ac:dyDescent="0.45">
      <c r="A11" s="2">
        <v>10</v>
      </c>
      <c r="B11" s="2" t="s">
        <v>26</v>
      </c>
      <c r="C11" s="2" t="s">
        <v>58</v>
      </c>
      <c r="D11" s="3" t="s">
        <v>16</v>
      </c>
      <c r="E11" s="3" t="s">
        <v>62</v>
      </c>
      <c r="F11" s="3" t="s">
        <v>56</v>
      </c>
      <c r="G11" s="3" t="s">
        <v>40</v>
      </c>
      <c r="H11" s="3" t="s">
        <v>47</v>
      </c>
      <c r="I11" s="3">
        <v>48</v>
      </c>
    </row>
    <row r="12" spans="1:39" x14ac:dyDescent="0.45">
      <c r="A12" s="2">
        <v>11</v>
      </c>
      <c r="B12" s="2" t="s">
        <v>59</v>
      </c>
      <c r="C12" s="2" t="s">
        <v>60</v>
      </c>
      <c r="D12" s="2" t="s">
        <v>61</v>
      </c>
      <c r="E12" s="3" t="s">
        <v>62</v>
      </c>
      <c r="F12" s="2" t="s">
        <v>63</v>
      </c>
      <c r="G12" s="2" t="s">
        <v>51</v>
      </c>
      <c r="H12" s="2" t="s">
        <v>47</v>
      </c>
      <c r="I12" s="2">
        <v>8</v>
      </c>
    </row>
    <row r="13" spans="1:39" x14ac:dyDescent="0.45">
      <c r="A13" s="2">
        <v>12</v>
      </c>
      <c r="B13" s="2" t="s">
        <v>64</v>
      </c>
      <c r="C13" s="3" t="s">
        <v>65</v>
      </c>
      <c r="D13" s="2" t="s">
        <v>66</v>
      </c>
      <c r="E13" s="3" t="s">
        <v>17</v>
      </c>
      <c r="F13" s="2" t="s">
        <v>67</v>
      </c>
      <c r="G13" s="2" t="s">
        <v>40</v>
      </c>
      <c r="H13" s="2" t="s">
        <v>42</v>
      </c>
      <c r="I13" s="2">
        <v>125</v>
      </c>
      <c r="J13" s="14" t="s">
        <v>89</v>
      </c>
      <c r="K13" s="5" t="s">
        <v>41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t="s">
        <v>70</v>
      </c>
      <c r="S13" t="s">
        <v>81</v>
      </c>
      <c r="T13" s="9" t="s">
        <v>82</v>
      </c>
      <c r="U13" s="5">
        <v>1</v>
      </c>
      <c r="V13" s="5">
        <v>3</v>
      </c>
      <c r="W13" s="5">
        <v>4</v>
      </c>
      <c r="X13" s="5">
        <v>4</v>
      </c>
      <c r="Y13" s="5">
        <v>2</v>
      </c>
      <c r="Z13" s="5">
        <v>2</v>
      </c>
    </row>
    <row r="14" spans="1:39" x14ac:dyDescent="0.45">
      <c r="A14" s="2">
        <v>13</v>
      </c>
      <c r="B14" s="2" t="s">
        <v>85</v>
      </c>
      <c r="C14" s="2"/>
      <c r="D14" s="2"/>
      <c r="E14" s="2"/>
      <c r="F14" s="13" t="s">
        <v>87</v>
      </c>
      <c r="G14" s="13" t="s">
        <v>88</v>
      </c>
      <c r="H14" s="13" t="s">
        <v>86</v>
      </c>
      <c r="I14" s="2">
        <v>105</v>
      </c>
      <c r="K14" s="5">
        <v>1</v>
      </c>
      <c r="L14">
        <v>1</v>
      </c>
      <c r="M14">
        <f>IF(V13&gt;$U$25,2,IF(V13=$U$25,1,0))</f>
        <v>2</v>
      </c>
      <c r="N14">
        <f t="shared" ref="N14" si="11">IF(W13&gt;$U$25,2,IF(W13=$U$25,1,0))</f>
        <v>2</v>
      </c>
      <c r="O14">
        <f t="shared" ref="O14" si="12">IF(X13&gt;$U$25,2,IF(X13=$U$25,1,0))</f>
        <v>2</v>
      </c>
      <c r="P14">
        <f t="shared" ref="P14" si="13">IF(Y13&gt;$U$25,2,IF(Y13=$U$25,1,0))</f>
        <v>2</v>
      </c>
      <c r="Q14">
        <f t="shared" ref="Q14" si="14">IF(Z13&gt;$U$25,2,IF(Z13=$U$25,1,0))</f>
        <v>2</v>
      </c>
      <c r="R14">
        <f t="shared" ref="R14:R20" si="15">SUM(L14:Q14)</f>
        <v>11</v>
      </c>
      <c r="S14" s="7">
        <f>R14/$R$8</f>
        <v>0.30555555555555558</v>
      </c>
      <c r="U14" s="9"/>
      <c r="V14" s="5"/>
    </row>
    <row r="15" spans="1:39" x14ac:dyDescent="0.45">
      <c r="A15" s="2">
        <v>14</v>
      </c>
      <c r="B15" s="2"/>
      <c r="C15" s="2"/>
      <c r="D15" s="2"/>
      <c r="E15" s="2"/>
      <c r="F15" s="2"/>
      <c r="G15" s="2"/>
      <c r="H15" s="2"/>
      <c r="I15" s="2"/>
      <c r="K15" s="5">
        <v>2</v>
      </c>
      <c r="L15">
        <f>ABS(M14-2)</f>
        <v>0</v>
      </c>
      <c r="M15">
        <v>1</v>
      </c>
      <c r="N15">
        <f>IF(W13&gt;$V$25,2,IF(W13=$V$25,1,0))</f>
        <v>2</v>
      </c>
      <c r="O15">
        <f t="shared" ref="O15" si="16">IF(X13&gt;$V$25,2,IF(X13=$V$25,1,0))</f>
        <v>2</v>
      </c>
      <c r="P15">
        <f t="shared" ref="P15" si="17">IF(Y13&gt;$V$25,2,IF(Y13=$V$25,1,0))</f>
        <v>0</v>
      </c>
      <c r="Q15">
        <f t="shared" ref="Q15" si="18">IF(Z13&gt;$V$25,2,IF(Z13=$V$25,1,0))</f>
        <v>0</v>
      </c>
      <c r="R15">
        <f t="shared" si="15"/>
        <v>5</v>
      </c>
      <c r="S15" s="7">
        <f t="shared" ref="S15:S19" si="19">R15/$R$8</f>
        <v>0.1388888888888889</v>
      </c>
      <c r="U15" s="9"/>
      <c r="V15" s="5"/>
    </row>
    <row r="16" spans="1:39" x14ac:dyDescent="0.45">
      <c r="A16" s="2">
        <v>15</v>
      </c>
      <c r="B16" s="2"/>
      <c r="C16" s="2"/>
      <c r="D16" s="2"/>
      <c r="E16" s="2"/>
      <c r="F16" s="2"/>
      <c r="G16" s="2"/>
      <c r="H16" s="2"/>
      <c r="I16" s="2"/>
      <c r="K16" s="5">
        <v>3</v>
      </c>
      <c r="L16">
        <f>ABS(N14-2)</f>
        <v>0</v>
      </c>
      <c r="M16">
        <f>ABS(N15-2)</f>
        <v>0</v>
      </c>
      <c r="N16">
        <v>1</v>
      </c>
      <c r="O16">
        <f>IF(X13&gt;$W$25,2,IF(X13=$W$25,1,0))</f>
        <v>0</v>
      </c>
      <c r="P16">
        <f t="shared" ref="P16" si="20">IF(Y13&gt;$W$25,2,IF(Y13=$W$25,1,0))</f>
        <v>0</v>
      </c>
      <c r="Q16">
        <f t="shared" ref="Q16" si="21">IF(Z13&gt;$W$25,2,IF(Z13=$W$25,1,0))</f>
        <v>0</v>
      </c>
      <c r="R16">
        <f t="shared" si="15"/>
        <v>1</v>
      </c>
      <c r="S16" s="7">
        <f t="shared" si="19"/>
        <v>2.7777777777777776E-2</v>
      </c>
      <c r="U16" s="9"/>
      <c r="V16" s="5"/>
    </row>
    <row r="17" spans="1:26" x14ac:dyDescent="0.45">
      <c r="A17" s="2"/>
      <c r="B17" s="2"/>
      <c r="C17" s="2"/>
      <c r="D17" s="2"/>
      <c r="E17" s="2"/>
      <c r="F17" s="2"/>
      <c r="G17" s="2"/>
      <c r="H17" s="2"/>
      <c r="I17" s="2"/>
      <c r="K17" s="5">
        <v>4</v>
      </c>
      <c r="L17">
        <f>ABS(O14-2)</f>
        <v>0</v>
      </c>
      <c r="M17">
        <f>ABS(O15-2)</f>
        <v>0</v>
      </c>
      <c r="N17">
        <f>ABS(O16-2)</f>
        <v>2</v>
      </c>
      <c r="O17">
        <v>1</v>
      </c>
      <c r="P17">
        <f>IF(Y13&gt;$X$25,2,IF(Y13=$X$25,1,0))</f>
        <v>2</v>
      </c>
      <c r="Q17">
        <f>IF(Z13&gt;$X$25,2,IF(Z13=$X$25,1,0))</f>
        <v>2</v>
      </c>
      <c r="R17">
        <f t="shared" si="15"/>
        <v>7</v>
      </c>
      <c r="S17" s="7">
        <f t="shared" si="19"/>
        <v>0.19444444444444445</v>
      </c>
      <c r="U17" s="9"/>
      <c r="V17" s="5"/>
    </row>
    <row r="18" spans="1:26" x14ac:dyDescent="0.45">
      <c r="A18" s="2"/>
      <c r="B18" s="2"/>
      <c r="C18" s="2"/>
      <c r="D18" s="2"/>
      <c r="E18" s="2"/>
      <c r="F18" s="2"/>
      <c r="G18" s="2"/>
      <c r="H18" s="2"/>
      <c r="I18" s="2"/>
      <c r="K18" s="5">
        <v>5</v>
      </c>
      <c r="L18">
        <f>ABS(P14-2)</f>
        <v>0</v>
      </c>
      <c r="M18">
        <f>ABS(P15-2)</f>
        <v>2</v>
      </c>
      <c r="N18">
        <f>ABS(P16-2)</f>
        <v>2</v>
      </c>
      <c r="O18">
        <f>ABS(P17-2)</f>
        <v>0</v>
      </c>
      <c r="P18">
        <v>1</v>
      </c>
      <c r="Q18">
        <f>IF(Z13&gt;$Y$25,2,IF(Z13=$Y$25,1,0))</f>
        <v>0</v>
      </c>
      <c r="R18">
        <f t="shared" si="15"/>
        <v>5</v>
      </c>
      <c r="S18" s="7">
        <f t="shared" si="19"/>
        <v>0.1388888888888889</v>
      </c>
      <c r="U18" s="9"/>
      <c r="V18" s="5"/>
    </row>
    <row r="19" spans="1:26" x14ac:dyDescent="0.45">
      <c r="K19" s="5">
        <v>6</v>
      </c>
      <c r="L19">
        <f>ABS(Q14-2)</f>
        <v>0</v>
      </c>
      <c r="M19">
        <f>ABS(Q15-2)</f>
        <v>2</v>
      </c>
      <c r="N19">
        <f>ABS(Q16-2)</f>
        <v>2</v>
      </c>
      <c r="O19">
        <f>ABS(Q17-2)</f>
        <v>0</v>
      </c>
      <c r="P19">
        <f>ABS(Q18-2)</f>
        <v>2</v>
      </c>
      <c r="Q19">
        <v>1</v>
      </c>
      <c r="R19">
        <f t="shared" si="15"/>
        <v>7</v>
      </c>
      <c r="S19" s="7">
        <f t="shared" si="19"/>
        <v>0.19444444444444445</v>
      </c>
    </row>
    <row r="20" spans="1:26" x14ac:dyDescent="0.45">
      <c r="K20" t="s">
        <v>70</v>
      </c>
      <c r="L20">
        <f xml:space="preserve"> SUM(L14:L19)</f>
        <v>1</v>
      </c>
      <c r="M20">
        <f xml:space="preserve"> SUM(M14:M19)</f>
        <v>7</v>
      </c>
      <c r="N20">
        <f>SUM(N14:N19)</f>
        <v>11</v>
      </c>
      <c r="O20">
        <f>SUM(O14:O19)</f>
        <v>5</v>
      </c>
      <c r="P20">
        <f>SUM(P14:P19)</f>
        <v>7</v>
      </c>
      <c r="Q20">
        <f>SUM(Q14:Q19)</f>
        <v>5</v>
      </c>
      <c r="R20">
        <f t="shared" si="15"/>
        <v>36</v>
      </c>
      <c r="S20" s="8">
        <f>SUM(S14:S19)</f>
        <v>1</v>
      </c>
    </row>
    <row r="21" spans="1:26" x14ac:dyDescent="0.45">
      <c r="R21">
        <f>SUM(R14:R19)</f>
        <v>36</v>
      </c>
    </row>
    <row r="22" spans="1:26" x14ac:dyDescent="0.45">
      <c r="K22" s="12" t="s">
        <v>72</v>
      </c>
      <c r="L22" s="12"/>
      <c r="M22" s="12"/>
      <c r="N22" s="9" t="s">
        <v>71</v>
      </c>
      <c r="O22">
        <f>U13*S14+V13*S15+W13*S16+X13*S17+Y13*S18+Z13*S19</f>
        <v>2.2777777777777777</v>
      </c>
    </row>
    <row r="25" spans="1:26" x14ac:dyDescent="0.45">
      <c r="K25" s="5" t="s">
        <v>73</v>
      </c>
      <c r="L25" s="5">
        <v>1</v>
      </c>
      <c r="M25" s="5">
        <v>2</v>
      </c>
      <c r="N25" s="5">
        <v>3</v>
      </c>
      <c r="O25" s="5">
        <v>4</v>
      </c>
      <c r="P25" s="5">
        <v>5</v>
      </c>
      <c r="Q25" s="5">
        <v>6</v>
      </c>
      <c r="R25" t="s">
        <v>70</v>
      </c>
      <c r="S25" t="s">
        <v>74</v>
      </c>
      <c r="T25" s="9" t="s">
        <v>77</v>
      </c>
      <c r="U25" s="5">
        <v>1</v>
      </c>
      <c r="V25" s="5">
        <v>3</v>
      </c>
      <c r="W25" s="5">
        <v>6</v>
      </c>
      <c r="X25" s="5">
        <v>1</v>
      </c>
      <c r="Y25" s="5">
        <v>4</v>
      </c>
      <c r="Z25" s="5">
        <v>7</v>
      </c>
    </row>
    <row r="26" spans="1:26" x14ac:dyDescent="0.45">
      <c r="K26" s="5">
        <v>1</v>
      </c>
      <c r="L26">
        <v>1</v>
      </c>
      <c r="M26">
        <f>IF(V25&gt;$U$25,2,IF(V25=$U$25,1,0))</f>
        <v>2</v>
      </c>
      <c r="N26">
        <f t="shared" ref="N26:Q26" si="22">IF(W25&gt;$U$25,2,IF(W25=$U$25,1,0))</f>
        <v>2</v>
      </c>
      <c r="O26">
        <f t="shared" si="22"/>
        <v>1</v>
      </c>
      <c r="P26">
        <f t="shared" si="22"/>
        <v>2</v>
      </c>
      <c r="Q26">
        <f>IF(Z25&gt;$U$25,2,IF(Z25=$U$25,1,0))</f>
        <v>2</v>
      </c>
      <c r="R26">
        <f t="shared" ref="R26:R32" si="23">SUM(L26:Q26)</f>
        <v>10</v>
      </c>
      <c r="S26" s="7">
        <f>R26/$R$8</f>
        <v>0.27777777777777779</v>
      </c>
      <c r="U26" s="9"/>
      <c r="V26" s="5"/>
    </row>
    <row r="27" spans="1:26" x14ac:dyDescent="0.45">
      <c r="K27" s="5">
        <v>2</v>
      </c>
      <c r="L27">
        <f>ABS(M26-2)</f>
        <v>0</v>
      </c>
      <c r="M27">
        <v>1</v>
      </c>
      <c r="N27">
        <f>IF(W25&gt;$V$25,2,IF(W25=$V$25,1,0))</f>
        <v>2</v>
      </c>
      <c r="O27">
        <f t="shared" ref="O27:Q27" si="24">IF(X25&gt;$V$25,2,IF(X25=$V$25,1,0))</f>
        <v>0</v>
      </c>
      <c r="P27">
        <f t="shared" si="24"/>
        <v>2</v>
      </c>
      <c r="Q27">
        <f t="shared" si="24"/>
        <v>2</v>
      </c>
      <c r="R27">
        <f t="shared" si="23"/>
        <v>7</v>
      </c>
      <c r="S27" s="7">
        <f t="shared" ref="S27:S31" si="25">R27/$R$8</f>
        <v>0.19444444444444445</v>
      </c>
      <c r="U27" s="9"/>
      <c r="V27" s="5"/>
    </row>
    <row r="28" spans="1:26" x14ac:dyDescent="0.45">
      <c r="K28" s="5">
        <v>3</v>
      </c>
      <c r="L28">
        <f>ABS(N26-2)</f>
        <v>0</v>
      </c>
      <c r="M28">
        <f>ABS(N27-2)</f>
        <v>0</v>
      </c>
      <c r="N28">
        <v>1</v>
      </c>
      <c r="O28">
        <f>IF(X25&gt;$W$25,2,IF(X25=$W$25,1,0))</f>
        <v>0</v>
      </c>
      <c r="P28">
        <f t="shared" ref="P28:Q28" si="26">IF(Y25&gt;$W$25,2,IF(Y25=$W$25,1,0))</f>
        <v>0</v>
      </c>
      <c r="Q28">
        <f t="shared" si="26"/>
        <v>2</v>
      </c>
      <c r="R28">
        <f t="shared" si="23"/>
        <v>3</v>
      </c>
      <c r="S28" s="7">
        <f t="shared" si="25"/>
        <v>8.3333333333333329E-2</v>
      </c>
      <c r="U28" s="9"/>
      <c r="V28" s="5"/>
    </row>
    <row r="29" spans="1:26" x14ac:dyDescent="0.45">
      <c r="K29" s="5">
        <v>4</v>
      </c>
      <c r="L29">
        <f>ABS(O26-2)</f>
        <v>1</v>
      </c>
      <c r="M29">
        <f>ABS(O27-2)</f>
        <v>2</v>
      </c>
      <c r="N29">
        <f>ABS(O28-2)</f>
        <v>2</v>
      </c>
      <c r="O29">
        <v>1</v>
      </c>
      <c r="P29">
        <f>IF(Y25&gt;$X$25,2,IF(Y25=$X$25,1,0))</f>
        <v>2</v>
      </c>
      <c r="Q29">
        <f>IF(Z25&gt;$X$25,2,IF(Z25=$X$25,1,0))</f>
        <v>2</v>
      </c>
      <c r="R29">
        <f t="shared" si="23"/>
        <v>10</v>
      </c>
      <c r="S29" s="7">
        <f t="shared" si="25"/>
        <v>0.27777777777777779</v>
      </c>
      <c r="U29" s="9"/>
      <c r="V29" s="5"/>
    </row>
    <row r="30" spans="1:26" x14ac:dyDescent="0.45">
      <c r="A30" t="s">
        <v>11</v>
      </c>
      <c r="K30" s="5">
        <v>5</v>
      </c>
      <c r="L30">
        <f>ABS(P26-2)</f>
        <v>0</v>
      </c>
      <c r="M30">
        <f>ABS(P27-2)</f>
        <v>0</v>
      </c>
      <c r="N30">
        <f>ABS(P28-2)</f>
        <v>2</v>
      </c>
      <c r="O30">
        <f>ABS(P29-2)</f>
        <v>0</v>
      </c>
      <c r="P30">
        <v>1</v>
      </c>
      <c r="Q30">
        <f>IF(Z25&gt;$Y$25,2,IF(Z25=$Y$25,1,0))</f>
        <v>2</v>
      </c>
      <c r="R30">
        <f t="shared" si="23"/>
        <v>5</v>
      </c>
      <c r="S30" s="7">
        <f t="shared" si="25"/>
        <v>0.1388888888888889</v>
      </c>
      <c r="U30" s="9"/>
      <c r="V30" s="5"/>
    </row>
    <row r="31" spans="1:26" x14ac:dyDescent="0.45">
      <c r="A31" t="s">
        <v>12</v>
      </c>
      <c r="K31" s="5">
        <v>6</v>
      </c>
      <c r="L31">
        <f>ABS(Q26-2)</f>
        <v>0</v>
      </c>
      <c r="M31">
        <f>ABS(Q27-2)</f>
        <v>0</v>
      </c>
      <c r="N31">
        <f>ABS(Q28-2)</f>
        <v>0</v>
      </c>
      <c r="O31">
        <f>ABS(Q29-2)</f>
        <v>0</v>
      </c>
      <c r="P31">
        <f>ABS(Q30-2)</f>
        <v>0</v>
      </c>
      <c r="Q31">
        <v>1</v>
      </c>
      <c r="R31">
        <f t="shared" si="23"/>
        <v>1</v>
      </c>
      <c r="S31" s="7">
        <f t="shared" si="25"/>
        <v>2.7777777777777776E-2</v>
      </c>
    </row>
    <row r="32" spans="1:26" x14ac:dyDescent="0.45">
      <c r="A32" s="4" t="s">
        <v>33</v>
      </c>
      <c r="B32" s="4"/>
      <c r="C32" t="s">
        <v>34</v>
      </c>
      <c r="K32" t="s">
        <v>70</v>
      </c>
      <c r="L32">
        <f xml:space="preserve"> SUM(L26:L31)</f>
        <v>2</v>
      </c>
      <c r="M32">
        <f xml:space="preserve"> SUM(M26:M31)</f>
        <v>5</v>
      </c>
      <c r="N32">
        <f>SUM(N26:N31)</f>
        <v>9</v>
      </c>
      <c r="O32">
        <f>SUM(O26:O31)</f>
        <v>2</v>
      </c>
      <c r="P32">
        <f>SUM(P26:P31)</f>
        <v>7</v>
      </c>
      <c r="Q32">
        <f>SUM(Q26:Q31)</f>
        <v>11</v>
      </c>
      <c r="R32">
        <f t="shared" si="23"/>
        <v>36</v>
      </c>
      <c r="S32" s="8">
        <f>SUM(S26:S31)</f>
        <v>1</v>
      </c>
    </row>
    <row r="33" spans="1:26" x14ac:dyDescent="0.45">
      <c r="A33" s="11" t="s">
        <v>36</v>
      </c>
      <c r="B33" s="11"/>
      <c r="C33" s="11"/>
      <c r="D33" s="11"/>
      <c r="E33" s="11"/>
      <c r="F33" s="11"/>
      <c r="G33" s="2"/>
      <c r="R33">
        <f>SUM(R26:R31)</f>
        <v>36</v>
      </c>
    </row>
    <row r="34" spans="1:26" x14ac:dyDescent="0.45">
      <c r="A34" s="11" t="s">
        <v>35</v>
      </c>
      <c r="B34" s="11"/>
      <c r="C34" s="11"/>
      <c r="D34" s="11"/>
      <c r="E34" s="11"/>
      <c r="F34" s="11"/>
      <c r="G34" s="11"/>
      <c r="K34" s="12" t="s">
        <v>76</v>
      </c>
      <c r="L34" s="12"/>
      <c r="M34" s="12"/>
      <c r="N34" s="9" t="s">
        <v>75</v>
      </c>
      <c r="O34">
        <f>U25*S26+V25*S27+W25*S28+X25*S29+Y25*S30+Z25*S31</f>
        <v>2.3888888888888893</v>
      </c>
    </row>
    <row r="35" spans="1:26" x14ac:dyDescent="0.45">
      <c r="A35" s="11" t="s">
        <v>37</v>
      </c>
      <c r="B35" s="11"/>
      <c r="C35" s="11"/>
      <c r="D35" s="11"/>
      <c r="E35" s="11"/>
      <c r="F35" s="11"/>
      <c r="G35" s="11"/>
      <c r="H35" s="11"/>
    </row>
    <row r="36" spans="1:26" ht="29.65" customHeight="1" x14ac:dyDescent="0.45">
      <c r="A36" s="10" t="s">
        <v>38</v>
      </c>
      <c r="B36" s="10"/>
      <c r="C36" s="10"/>
      <c r="D36" s="10"/>
      <c r="E36" s="10"/>
    </row>
    <row r="37" spans="1:26" x14ac:dyDescent="0.45">
      <c r="L37" t="s">
        <v>83</v>
      </c>
      <c r="M37">
        <f>O10*O22*O34</f>
        <v>17.382115912208508</v>
      </c>
      <c r="N37" s="12" t="s">
        <v>84</v>
      </c>
      <c r="O37" s="12"/>
      <c r="P37" s="12"/>
    </row>
    <row r="39" spans="1:26" ht="14.65" thickBot="1" x14ac:dyDescent="0.5"/>
    <row r="40" spans="1:26" ht="14.65" thickBot="1" x14ac:dyDescent="0.5">
      <c r="K40" s="15" t="s">
        <v>90</v>
      </c>
      <c r="L40" s="16"/>
    </row>
    <row r="41" spans="1:26" x14ac:dyDescent="0.45">
      <c r="K41" s="6" t="s">
        <v>80</v>
      </c>
      <c r="L41" s="6">
        <v>1</v>
      </c>
      <c r="M41" s="6">
        <v>2</v>
      </c>
      <c r="N41" s="6">
        <v>3</v>
      </c>
      <c r="O41" s="6">
        <v>4</v>
      </c>
      <c r="P41" s="6">
        <v>5</v>
      </c>
      <c r="Q41" s="6">
        <v>6</v>
      </c>
      <c r="R41" t="s">
        <v>70</v>
      </c>
      <c r="S41" t="s">
        <v>79</v>
      </c>
      <c r="T41" s="9" t="s">
        <v>78</v>
      </c>
      <c r="U41" s="6">
        <v>2</v>
      </c>
      <c r="V41" s="6">
        <v>3</v>
      </c>
      <c r="W41" s="6">
        <v>2</v>
      </c>
      <c r="X41" s="6">
        <v>3</v>
      </c>
      <c r="Y41" s="6">
        <v>2</v>
      </c>
      <c r="Z41" s="6">
        <v>1</v>
      </c>
    </row>
    <row r="42" spans="1:26" x14ac:dyDescent="0.45">
      <c r="K42" s="6">
        <v>1</v>
      </c>
      <c r="L42">
        <v>1</v>
      </c>
      <c r="M42">
        <f>IF(V41&gt;$U$25,2,IF(V41=$U$25,1,0))</f>
        <v>2</v>
      </c>
      <c r="N42">
        <f t="shared" ref="N42" si="27">IF(W41&gt;$U$25,2,IF(W41=$U$25,1,0))</f>
        <v>2</v>
      </c>
      <c r="O42">
        <f t="shared" ref="O42" si="28">IF(X41&gt;$U$25,2,IF(X41=$U$25,1,0))</f>
        <v>2</v>
      </c>
      <c r="P42">
        <f t="shared" ref="P42" si="29">IF(Y41&gt;$U$25,2,IF(Y41=$U$25,1,0))</f>
        <v>2</v>
      </c>
      <c r="Q42">
        <f t="shared" ref="Q42" si="30">IF(Z41&gt;$U$25,2,IF(Z41=$U$25,1,0))</f>
        <v>1</v>
      </c>
      <c r="R42">
        <f t="shared" ref="R42:R48" si="31">SUM(L42:Q42)</f>
        <v>10</v>
      </c>
      <c r="S42" s="7">
        <f>R42/$R$8</f>
        <v>0.27777777777777779</v>
      </c>
      <c r="U42" s="9"/>
      <c r="V42" s="6"/>
    </row>
    <row r="43" spans="1:26" x14ac:dyDescent="0.45">
      <c r="K43" s="6">
        <v>2</v>
      </c>
      <c r="L43">
        <f>ABS(M42-2)</f>
        <v>0</v>
      </c>
      <c r="M43">
        <v>1</v>
      </c>
      <c r="N43">
        <f>IF(W41&gt;$V$25,2,IF(W41=$V$25,1,0))</f>
        <v>0</v>
      </c>
      <c r="O43">
        <f t="shared" ref="O43" si="32">IF(X41&gt;$V$25,2,IF(X41=$V$25,1,0))</f>
        <v>1</v>
      </c>
      <c r="P43">
        <f t="shared" ref="P43" si="33">IF(Y41&gt;$V$25,2,IF(Y41=$V$25,1,0))</f>
        <v>0</v>
      </c>
      <c r="Q43">
        <f t="shared" ref="Q43" si="34">IF(Z41&gt;$V$25,2,IF(Z41=$V$25,1,0))</f>
        <v>0</v>
      </c>
      <c r="R43">
        <f t="shared" si="31"/>
        <v>2</v>
      </c>
      <c r="S43" s="7">
        <f t="shared" ref="S43:S47" si="35">R43/$R$8</f>
        <v>5.5555555555555552E-2</v>
      </c>
      <c r="U43" s="9"/>
      <c r="V43" s="6"/>
    </row>
    <row r="44" spans="1:26" x14ac:dyDescent="0.45">
      <c r="K44" s="6">
        <v>3</v>
      </c>
      <c r="L44">
        <f>ABS(N42-2)</f>
        <v>0</v>
      </c>
      <c r="M44">
        <f>ABS(N43-2)</f>
        <v>2</v>
      </c>
      <c r="N44">
        <v>1</v>
      </c>
      <c r="O44">
        <f>IF(X41&gt;$W$25,2,IF(X41=$W$25,1,0))</f>
        <v>0</v>
      </c>
      <c r="P44">
        <f t="shared" ref="P44" si="36">IF(Y41&gt;$W$25,2,IF(Y41=$W$25,1,0))</f>
        <v>0</v>
      </c>
      <c r="Q44">
        <f t="shared" ref="Q44" si="37">IF(Z41&gt;$W$25,2,IF(Z41=$W$25,1,0))</f>
        <v>0</v>
      </c>
      <c r="R44">
        <f t="shared" si="31"/>
        <v>3</v>
      </c>
      <c r="S44" s="7">
        <f t="shared" si="35"/>
        <v>8.3333333333333329E-2</v>
      </c>
      <c r="U44" s="9"/>
      <c r="V44" s="6"/>
    </row>
    <row r="45" spans="1:26" x14ac:dyDescent="0.45">
      <c r="K45" s="6">
        <v>4</v>
      </c>
      <c r="L45">
        <f>ABS(O42-2)</f>
        <v>0</v>
      </c>
      <c r="M45">
        <f>ABS(O43-2)</f>
        <v>1</v>
      </c>
      <c r="N45">
        <f>ABS(O44-2)</f>
        <v>2</v>
      </c>
      <c r="O45">
        <v>1</v>
      </c>
      <c r="P45">
        <f>IF(Y41&gt;$X$25,2,IF(Y41=$X$25,1,0))</f>
        <v>2</v>
      </c>
      <c r="Q45">
        <f>IF(Z41&gt;$X$25,2,IF(Z41=$X$25,1,0))</f>
        <v>1</v>
      </c>
      <c r="R45">
        <f t="shared" si="31"/>
        <v>7</v>
      </c>
      <c r="S45" s="7">
        <f t="shared" si="35"/>
        <v>0.19444444444444445</v>
      </c>
      <c r="U45" s="9"/>
      <c r="V45" s="6"/>
    </row>
    <row r="46" spans="1:26" x14ac:dyDescent="0.45">
      <c r="K46" s="6">
        <v>5</v>
      </c>
      <c r="L46">
        <f>ABS(P42-2)</f>
        <v>0</v>
      </c>
      <c r="M46">
        <f>ABS(P43-2)</f>
        <v>2</v>
      </c>
      <c r="N46">
        <f>ABS(P44-2)</f>
        <v>2</v>
      </c>
      <c r="O46">
        <f>ABS(P45-2)</f>
        <v>0</v>
      </c>
      <c r="P46">
        <v>1</v>
      </c>
      <c r="Q46">
        <f>IF(Z41&gt;$Y$25,2,IF(Z41=$Y$25,1,0))</f>
        <v>0</v>
      </c>
      <c r="R46">
        <f t="shared" si="31"/>
        <v>5</v>
      </c>
      <c r="S46" s="7">
        <f t="shared" si="35"/>
        <v>0.1388888888888889</v>
      </c>
      <c r="U46" s="9"/>
      <c r="V46" s="6"/>
    </row>
    <row r="47" spans="1:26" x14ac:dyDescent="0.45">
      <c r="K47" s="6">
        <v>6</v>
      </c>
      <c r="L47">
        <f>ABS(Q42-2)</f>
        <v>1</v>
      </c>
      <c r="M47">
        <f>ABS(Q43-2)</f>
        <v>2</v>
      </c>
      <c r="N47">
        <f>ABS(Q44-2)</f>
        <v>2</v>
      </c>
      <c r="O47">
        <f>ABS(Q45-2)</f>
        <v>1</v>
      </c>
      <c r="P47">
        <f>ABS(Q46-2)</f>
        <v>2</v>
      </c>
      <c r="Q47">
        <v>1</v>
      </c>
      <c r="R47">
        <f t="shared" si="31"/>
        <v>9</v>
      </c>
      <c r="S47" s="7">
        <f t="shared" si="35"/>
        <v>0.25</v>
      </c>
    </row>
    <row r="48" spans="1:26" x14ac:dyDescent="0.45">
      <c r="K48" t="s">
        <v>70</v>
      </c>
      <c r="L48">
        <f xml:space="preserve"> SUM(L42:L47)</f>
        <v>2</v>
      </c>
      <c r="M48">
        <f xml:space="preserve"> SUM(M42:M47)</f>
        <v>10</v>
      </c>
      <c r="N48">
        <f>SUM(N42:N47)</f>
        <v>9</v>
      </c>
      <c r="O48">
        <f>SUM(O42:O47)</f>
        <v>5</v>
      </c>
      <c r="P48">
        <f>SUM(P42:P47)</f>
        <v>7</v>
      </c>
      <c r="Q48">
        <f>SUM(Q42:Q47)</f>
        <v>3</v>
      </c>
      <c r="R48">
        <f t="shared" si="31"/>
        <v>36</v>
      </c>
      <c r="S48" s="8">
        <f>SUM(S42:S47)</f>
        <v>1</v>
      </c>
    </row>
    <row r="49" spans="11:26" x14ac:dyDescent="0.45">
      <c r="R49">
        <f>SUM(R42:R47)</f>
        <v>36</v>
      </c>
    </row>
    <row r="50" spans="11:26" x14ac:dyDescent="0.45">
      <c r="K50" s="12" t="s">
        <v>68</v>
      </c>
      <c r="L50" s="12"/>
      <c r="M50" s="12"/>
      <c r="N50" s="9" t="s">
        <v>69</v>
      </c>
      <c r="O50">
        <f>U41*S42+V41*S43+W41*S44+X41*S45+Y41*S46+Z41*S47</f>
        <v>2</v>
      </c>
    </row>
    <row r="53" spans="11:26" x14ac:dyDescent="0.45">
      <c r="K53" s="6" t="s">
        <v>41</v>
      </c>
      <c r="L53" s="6">
        <v>1</v>
      </c>
      <c r="M53" s="6">
        <v>2</v>
      </c>
      <c r="N53" s="6">
        <v>3</v>
      </c>
      <c r="O53" s="6">
        <v>4</v>
      </c>
      <c r="P53" s="6">
        <v>5</v>
      </c>
      <c r="Q53" s="6">
        <v>6</v>
      </c>
      <c r="R53" t="s">
        <v>70</v>
      </c>
      <c r="S53" t="s">
        <v>81</v>
      </c>
      <c r="T53" s="9" t="s">
        <v>82</v>
      </c>
      <c r="U53" s="6">
        <v>7</v>
      </c>
      <c r="V53" s="6">
        <v>5</v>
      </c>
      <c r="W53" s="6">
        <v>4</v>
      </c>
      <c r="X53" s="6">
        <v>3</v>
      </c>
      <c r="Y53" s="6">
        <v>6</v>
      </c>
      <c r="Z53" s="6">
        <v>4</v>
      </c>
    </row>
    <row r="54" spans="11:26" x14ac:dyDescent="0.45">
      <c r="K54" s="6">
        <v>1</v>
      </c>
      <c r="L54">
        <v>1</v>
      </c>
      <c r="M54">
        <f>IF(V53&gt;$U$25,2,IF(V53=$U$25,1,0))</f>
        <v>2</v>
      </c>
      <c r="N54">
        <f t="shared" ref="N54" si="38">IF(W53&gt;$U$25,2,IF(W53=$U$25,1,0))</f>
        <v>2</v>
      </c>
      <c r="O54">
        <f t="shared" ref="O54" si="39">IF(X53&gt;$U$25,2,IF(X53=$U$25,1,0))</f>
        <v>2</v>
      </c>
      <c r="P54">
        <f t="shared" ref="P54" si="40">IF(Y53&gt;$U$25,2,IF(Y53=$U$25,1,0))</f>
        <v>2</v>
      </c>
      <c r="Q54">
        <f t="shared" ref="Q54" si="41">IF(Z53&gt;$U$25,2,IF(Z53=$U$25,1,0))</f>
        <v>2</v>
      </c>
      <c r="R54">
        <f t="shared" ref="R54:R60" si="42">SUM(L54:Q54)</f>
        <v>11</v>
      </c>
      <c r="S54" s="7">
        <f>R54/$R$8</f>
        <v>0.30555555555555558</v>
      </c>
      <c r="U54" s="9"/>
      <c r="V54" s="6"/>
    </row>
    <row r="55" spans="11:26" x14ac:dyDescent="0.45">
      <c r="K55" s="6">
        <v>2</v>
      </c>
      <c r="L55">
        <f>ABS(M54-2)</f>
        <v>0</v>
      </c>
      <c r="M55">
        <v>1</v>
      </c>
      <c r="N55">
        <f>IF(W53&gt;$V$25,2,IF(W53=$V$25,1,0))</f>
        <v>2</v>
      </c>
      <c r="O55">
        <f t="shared" ref="O55" si="43">IF(X53&gt;$V$25,2,IF(X53=$V$25,1,0))</f>
        <v>1</v>
      </c>
      <c r="P55">
        <f t="shared" ref="P55" si="44">IF(Y53&gt;$V$25,2,IF(Y53=$V$25,1,0))</f>
        <v>2</v>
      </c>
      <c r="Q55">
        <f t="shared" ref="Q55" si="45">IF(Z53&gt;$V$25,2,IF(Z53=$V$25,1,0))</f>
        <v>2</v>
      </c>
      <c r="R55">
        <f t="shared" si="42"/>
        <v>8</v>
      </c>
      <c r="S55" s="7">
        <f t="shared" ref="S55:S59" si="46">R55/$R$8</f>
        <v>0.22222222222222221</v>
      </c>
      <c r="U55" s="9"/>
      <c r="V55" s="6"/>
    </row>
    <row r="56" spans="11:26" x14ac:dyDescent="0.45">
      <c r="K56" s="6">
        <v>3</v>
      </c>
      <c r="L56">
        <f>ABS(N54-2)</f>
        <v>0</v>
      </c>
      <c r="M56">
        <f>ABS(N55-2)</f>
        <v>0</v>
      </c>
      <c r="N56">
        <v>1</v>
      </c>
      <c r="O56">
        <f>IF(X53&gt;$W$25,2,IF(X53=$W$25,1,0))</f>
        <v>0</v>
      </c>
      <c r="P56">
        <f t="shared" ref="P56" si="47">IF(Y53&gt;$W$25,2,IF(Y53=$W$25,1,0))</f>
        <v>1</v>
      </c>
      <c r="Q56">
        <f t="shared" ref="Q56" si="48">IF(Z53&gt;$W$25,2,IF(Z53=$W$25,1,0))</f>
        <v>0</v>
      </c>
      <c r="R56">
        <f t="shared" si="42"/>
        <v>2</v>
      </c>
      <c r="S56" s="7">
        <f t="shared" si="46"/>
        <v>5.5555555555555552E-2</v>
      </c>
      <c r="U56" s="9"/>
      <c r="V56" s="6"/>
    </row>
    <row r="57" spans="11:26" x14ac:dyDescent="0.45">
      <c r="K57" s="6">
        <v>4</v>
      </c>
      <c r="L57">
        <f>ABS(O54-2)</f>
        <v>0</v>
      </c>
      <c r="M57">
        <f>ABS(O55-2)</f>
        <v>1</v>
      </c>
      <c r="N57">
        <f>ABS(O56-2)</f>
        <v>2</v>
      </c>
      <c r="O57">
        <v>1</v>
      </c>
      <c r="P57">
        <f>IF(Y53&gt;$X$25,2,IF(Y53=$X$25,1,0))</f>
        <v>2</v>
      </c>
      <c r="Q57">
        <f>IF(Z53&gt;$X$25,2,IF(Z53=$X$25,1,0))</f>
        <v>2</v>
      </c>
      <c r="R57">
        <f t="shared" si="42"/>
        <v>8</v>
      </c>
      <c r="S57" s="7">
        <f t="shared" si="46"/>
        <v>0.22222222222222221</v>
      </c>
      <c r="U57" s="9"/>
      <c r="V57" s="6"/>
    </row>
    <row r="58" spans="11:26" x14ac:dyDescent="0.45">
      <c r="K58" s="6">
        <v>5</v>
      </c>
      <c r="L58">
        <f>ABS(P54-2)</f>
        <v>0</v>
      </c>
      <c r="M58">
        <f>ABS(P55-2)</f>
        <v>0</v>
      </c>
      <c r="N58">
        <f>ABS(P56-2)</f>
        <v>1</v>
      </c>
      <c r="O58">
        <f>ABS(P57-2)</f>
        <v>0</v>
      </c>
      <c r="P58">
        <v>1</v>
      </c>
      <c r="Q58">
        <f>IF(Z53&gt;$Y$25,2,IF(Z53=$Y$25,1,0))</f>
        <v>1</v>
      </c>
      <c r="R58">
        <f t="shared" si="42"/>
        <v>3</v>
      </c>
      <c r="S58" s="7">
        <f t="shared" si="46"/>
        <v>8.3333333333333329E-2</v>
      </c>
      <c r="U58" s="9"/>
      <c r="V58" s="6"/>
    </row>
    <row r="59" spans="11:26" x14ac:dyDescent="0.45">
      <c r="K59" s="6">
        <v>6</v>
      </c>
      <c r="L59">
        <f>ABS(Q54-2)</f>
        <v>0</v>
      </c>
      <c r="M59">
        <f>ABS(Q55-2)</f>
        <v>0</v>
      </c>
      <c r="N59">
        <f>ABS(Q56-2)</f>
        <v>2</v>
      </c>
      <c r="O59">
        <f>ABS(Q57-2)</f>
        <v>0</v>
      </c>
      <c r="P59">
        <f>ABS(Q58-2)</f>
        <v>1</v>
      </c>
      <c r="Q59">
        <v>1</v>
      </c>
      <c r="R59">
        <f t="shared" si="42"/>
        <v>4</v>
      </c>
      <c r="S59" s="7">
        <f t="shared" si="46"/>
        <v>0.1111111111111111</v>
      </c>
    </row>
    <row r="60" spans="11:26" x14ac:dyDescent="0.45">
      <c r="K60" t="s">
        <v>70</v>
      </c>
      <c r="L60">
        <f xml:space="preserve"> SUM(L54:L59)</f>
        <v>1</v>
      </c>
      <c r="M60">
        <f xml:space="preserve"> SUM(M54:M59)</f>
        <v>4</v>
      </c>
      <c r="N60">
        <f>SUM(N54:N59)</f>
        <v>10</v>
      </c>
      <c r="O60">
        <f>SUM(O54:O59)</f>
        <v>4</v>
      </c>
      <c r="P60">
        <f>SUM(P54:P59)</f>
        <v>9</v>
      </c>
      <c r="Q60">
        <f>SUM(Q54:Q59)</f>
        <v>8</v>
      </c>
      <c r="R60">
        <f t="shared" si="42"/>
        <v>36</v>
      </c>
      <c r="S60" s="8">
        <f>SUM(S54:S59)</f>
        <v>1</v>
      </c>
    </row>
    <row r="61" spans="11:26" x14ac:dyDescent="0.45">
      <c r="R61">
        <f>SUM(R54:R59)</f>
        <v>36</v>
      </c>
    </row>
    <row r="62" spans="11:26" x14ac:dyDescent="0.45">
      <c r="K62" s="12" t="s">
        <v>72</v>
      </c>
      <c r="L62" s="12"/>
      <c r="M62" s="12"/>
      <c r="N62" s="9" t="s">
        <v>71</v>
      </c>
      <c r="O62">
        <f>U53*S54+V53*S55+W53*S56+X53*S57+Y53*S58+Z53*S59</f>
        <v>5.0833333333333339</v>
      </c>
    </row>
    <row r="65" spans="11:26" x14ac:dyDescent="0.45">
      <c r="K65" s="6" t="s">
        <v>73</v>
      </c>
      <c r="L65" s="6">
        <v>1</v>
      </c>
      <c r="M65" s="6">
        <v>2</v>
      </c>
      <c r="N65" s="6">
        <v>3</v>
      </c>
      <c r="O65" s="6">
        <v>4</v>
      </c>
      <c r="P65" s="6">
        <v>5</v>
      </c>
      <c r="Q65" s="6">
        <v>6</v>
      </c>
      <c r="R65" t="s">
        <v>70</v>
      </c>
      <c r="S65" t="s">
        <v>74</v>
      </c>
      <c r="T65" s="9" t="s">
        <v>77</v>
      </c>
      <c r="U65" s="6">
        <v>3</v>
      </c>
      <c r="V65" s="6">
        <v>2</v>
      </c>
      <c r="W65" s="6">
        <v>5</v>
      </c>
      <c r="X65" s="6">
        <v>4</v>
      </c>
      <c r="Y65" s="6">
        <v>4</v>
      </c>
      <c r="Z65" s="6">
        <v>3</v>
      </c>
    </row>
    <row r="66" spans="11:26" x14ac:dyDescent="0.45">
      <c r="K66" s="6">
        <v>1</v>
      </c>
      <c r="L66">
        <v>1</v>
      </c>
      <c r="M66">
        <f>IF(V65&gt;$U$25,2,IF(V65=$U$25,1,0))</f>
        <v>2</v>
      </c>
      <c r="N66">
        <f t="shared" ref="N66" si="49">IF(W65&gt;$U$25,2,IF(W65=$U$25,1,0))</f>
        <v>2</v>
      </c>
      <c r="O66">
        <f t="shared" ref="O66" si="50">IF(X65&gt;$U$25,2,IF(X65=$U$25,1,0))</f>
        <v>2</v>
      </c>
      <c r="P66">
        <f t="shared" ref="P66" si="51">IF(Y65&gt;$U$25,2,IF(Y65=$U$25,1,0))</f>
        <v>2</v>
      </c>
      <c r="Q66">
        <f t="shared" ref="Q66" si="52">IF(Z65&gt;$U$25,2,IF(Z65=$U$25,1,0))</f>
        <v>2</v>
      </c>
      <c r="R66">
        <f t="shared" ref="R66:R72" si="53">SUM(L66:Q66)</f>
        <v>11</v>
      </c>
      <c r="S66" s="7">
        <f>R66/$R$8</f>
        <v>0.30555555555555558</v>
      </c>
      <c r="U66" s="9"/>
      <c r="V66" s="6"/>
    </row>
    <row r="67" spans="11:26" x14ac:dyDescent="0.45">
      <c r="K67" s="6">
        <v>2</v>
      </c>
      <c r="L67">
        <f>ABS(M66-2)</f>
        <v>0</v>
      </c>
      <c r="M67">
        <v>1</v>
      </c>
      <c r="N67">
        <f>IF(W65&gt;$V$25,2,IF(W65=$V$25,1,0))</f>
        <v>2</v>
      </c>
      <c r="O67">
        <f t="shared" ref="O67" si="54">IF(X65&gt;$V$25,2,IF(X65=$V$25,1,0))</f>
        <v>2</v>
      </c>
      <c r="P67">
        <f t="shared" ref="P67" si="55">IF(Y65&gt;$V$25,2,IF(Y65=$V$25,1,0))</f>
        <v>2</v>
      </c>
      <c r="Q67">
        <f t="shared" ref="Q67" si="56">IF(Z65&gt;$V$25,2,IF(Z65=$V$25,1,0))</f>
        <v>1</v>
      </c>
      <c r="R67">
        <f t="shared" si="53"/>
        <v>8</v>
      </c>
      <c r="S67" s="7">
        <f t="shared" ref="S67:S71" si="57">R67/$R$8</f>
        <v>0.22222222222222221</v>
      </c>
      <c r="U67" s="9"/>
      <c r="V67" s="6"/>
    </row>
    <row r="68" spans="11:26" x14ac:dyDescent="0.45">
      <c r="K68" s="6">
        <v>3</v>
      </c>
      <c r="L68">
        <f>ABS(N66-2)</f>
        <v>0</v>
      </c>
      <c r="M68">
        <f>ABS(N67-2)</f>
        <v>0</v>
      </c>
      <c r="N68">
        <v>1</v>
      </c>
      <c r="O68">
        <f>IF(X65&gt;$W$25,2,IF(X65=$W$25,1,0))</f>
        <v>0</v>
      </c>
      <c r="P68">
        <f t="shared" ref="P68" si="58">IF(Y65&gt;$W$25,2,IF(Y65=$W$25,1,0))</f>
        <v>0</v>
      </c>
      <c r="Q68">
        <f t="shared" ref="Q68" si="59">IF(Z65&gt;$W$25,2,IF(Z65=$W$25,1,0))</f>
        <v>0</v>
      </c>
      <c r="R68">
        <f t="shared" si="53"/>
        <v>1</v>
      </c>
      <c r="S68" s="7">
        <f t="shared" si="57"/>
        <v>2.7777777777777776E-2</v>
      </c>
      <c r="U68" s="9"/>
      <c r="V68" s="6"/>
    </row>
    <row r="69" spans="11:26" x14ac:dyDescent="0.45">
      <c r="K69" s="6">
        <v>4</v>
      </c>
      <c r="L69">
        <f>ABS(O66-2)</f>
        <v>0</v>
      </c>
      <c r="M69">
        <f>ABS(O67-2)</f>
        <v>0</v>
      </c>
      <c r="N69">
        <f>ABS(O68-2)</f>
        <v>2</v>
      </c>
      <c r="O69">
        <v>1</v>
      </c>
      <c r="P69">
        <f>IF(Y65&gt;$X$25,2,IF(Y65=$X$25,1,0))</f>
        <v>2</v>
      </c>
      <c r="Q69">
        <f>IF(Z65&gt;$X$25,2,IF(Z65=$X$25,1,0))</f>
        <v>2</v>
      </c>
      <c r="R69">
        <f t="shared" si="53"/>
        <v>7</v>
      </c>
      <c r="S69" s="7">
        <f t="shared" si="57"/>
        <v>0.19444444444444445</v>
      </c>
      <c r="U69" s="9"/>
      <c r="V69" s="6"/>
    </row>
    <row r="70" spans="11:26" x14ac:dyDescent="0.45">
      <c r="K70" s="6">
        <v>5</v>
      </c>
      <c r="L70">
        <f>ABS(P66-2)</f>
        <v>0</v>
      </c>
      <c r="M70">
        <f>ABS(P67-2)</f>
        <v>0</v>
      </c>
      <c r="N70">
        <f>ABS(P68-2)</f>
        <v>2</v>
      </c>
      <c r="O70">
        <f>ABS(P69-2)</f>
        <v>0</v>
      </c>
      <c r="P70">
        <v>1</v>
      </c>
      <c r="Q70">
        <f>IF(Z65&gt;$Y$25,2,IF(Z65=$Y$25,1,0))</f>
        <v>0</v>
      </c>
      <c r="R70">
        <f t="shared" si="53"/>
        <v>3</v>
      </c>
      <c r="S70" s="7">
        <f t="shared" si="57"/>
        <v>8.3333333333333329E-2</v>
      </c>
      <c r="U70" s="9"/>
      <c r="V70" s="6"/>
    </row>
    <row r="71" spans="11:26" x14ac:dyDescent="0.45">
      <c r="K71" s="6">
        <v>6</v>
      </c>
      <c r="L71">
        <f>ABS(Q66-2)</f>
        <v>0</v>
      </c>
      <c r="M71">
        <f>ABS(Q67-2)</f>
        <v>1</v>
      </c>
      <c r="N71">
        <f>ABS(Q68-2)</f>
        <v>2</v>
      </c>
      <c r="O71">
        <f>ABS(Q69-2)</f>
        <v>0</v>
      </c>
      <c r="P71">
        <f>ABS(Q70-2)</f>
        <v>2</v>
      </c>
      <c r="Q71">
        <v>1</v>
      </c>
      <c r="R71">
        <f t="shared" si="53"/>
        <v>6</v>
      </c>
      <c r="S71" s="7">
        <f t="shared" si="57"/>
        <v>0.16666666666666666</v>
      </c>
    </row>
    <row r="72" spans="11:26" x14ac:dyDescent="0.45">
      <c r="K72" t="s">
        <v>70</v>
      </c>
      <c r="L72">
        <f xml:space="preserve"> SUM(L66:L71)</f>
        <v>1</v>
      </c>
      <c r="M72">
        <f xml:space="preserve"> SUM(M66:M71)</f>
        <v>4</v>
      </c>
      <c r="N72">
        <f>SUM(N66:N71)</f>
        <v>11</v>
      </c>
      <c r="O72">
        <f>SUM(O66:O71)</f>
        <v>5</v>
      </c>
      <c r="P72">
        <f>SUM(P66:P71)</f>
        <v>9</v>
      </c>
      <c r="Q72">
        <f>SUM(Q66:Q71)</f>
        <v>6</v>
      </c>
      <c r="R72">
        <f t="shared" si="53"/>
        <v>36</v>
      </c>
      <c r="S72" s="8">
        <f>SUM(S66:S71)</f>
        <v>1</v>
      </c>
    </row>
    <row r="73" spans="11:26" x14ac:dyDescent="0.45">
      <c r="R73">
        <f>SUM(R66:R71)</f>
        <v>36</v>
      </c>
    </row>
    <row r="74" spans="11:26" x14ac:dyDescent="0.45">
      <c r="K74" s="12" t="s">
        <v>76</v>
      </c>
      <c r="L74" s="12"/>
      <c r="M74" s="12"/>
      <c r="N74" s="9" t="s">
        <v>75</v>
      </c>
      <c r="O74">
        <f>U65*S66+V65*S67+W65*S68+X65*S69+Y65*S70+Z65*S71</f>
        <v>3.1111111111111112</v>
      </c>
    </row>
    <row r="77" spans="11:26" x14ac:dyDescent="0.45">
      <c r="L77" t="s">
        <v>83</v>
      </c>
      <c r="M77">
        <f>O50*O62*O74</f>
        <v>31.629629629629633</v>
      </c>
      <c r="N77" s="12" t="s">
        <v>84</v>
      </c>
      <c r="O77" s="12"/>
      <c r="P77" s="12"/>
    </row>
    <row r="79" spans="11:26" ht="14.65" thickBot="1" x14ac:dyDescent="0.5"/>
    <row r="80" spans="11:26" ht="14.65" thickBot="1" x14ac:dyDescent="0.5">
      <c r="K80" s="15" t="s">
        <v>91</v>
      </c>
      <c r="L80" s="17">
        <v>125</v>
      </c>
    </row>
    <row r="81" spans="11:26" x14ac:dyDescent="0.45">
      <c r="K81" s="6" t="s">
        <v>80</v>
      </c>
      <c r="L81" s="6">
        <v>1</v>
      </c>
      <c r="M81" s="6">
        <v>2</v>
      </c>
      <c r="N81" s="6">
        <v>3</v>
      </c>
      <c r="O81" s="6">
        <v>4</v>
      </c>
      <c r="P81" s="6">
        <v>5</v>
      </c>
      <c r="Q81" s="6">
        <v>6</v>
      </c>
      <c r="R81" t="s">
        <v>70</v>
      </c>
      <c r="S81" t="s">
        <v>79</v>
      </c>
      <c r="T81" s="9" t="s">
        <v>78</v>
      </c>
      <c r="U81" s="6">
        <v>2</v>
      </c>
      <c r="V81" s="6">
        <v>3</v>
      </c>
      <c r="W81" s="6">
        <v>1</v>
      </c>
      <c r="X81" s="6">
        <v>6</v>
      </c>
      <c r="Y81" s="6">
        <v>5</v>
      </c>
      <c r="Z81" s="6">
        <v>2</v>
      </c>
    </row>
    <row r="82" spans="11:26" x14ac:dyDescent="0.45">
      <c r="K82" s="6">
        <v>1</v>
      </c>
      <c r="L82">
        <v>1</v>
      </c>
      <c r="M82">
        <f>IF(V81&gt;U81,2,IF(V81=U81,1,0))</f>
        <v>2</v>
      </c>
      <c r="N82">
        <f>IF(W81&gt;U81,2,IF(W81=U81,1,0))</f>
        <v>0</v>
      </c>
      <c r="O82">
        <f>IF(X81&gt;U81,2,IF(X81=U81,1,0))</f>
        <v>2</v>
      </c>
      <c r="P82">
        <f>IF(Y81&gt;U81,2,IF(Y81=U81,1,0))</f>
        <v>2</v>
      </c>
      <c r="Q82">
        <f>IF(Z81&gt;U81,2,IF(Z81=U81,1,0))</f>
        <v>1</v>
      </c>
      <c r="R82">
        <f t="shared" ref="R82:R88" si="60">SUM(L82:Q82)</f>
        <v>8</v>
      </c>
      <c r="S82" s="7">
        <f>R82/$R$8</f>
        <v>0.22222222222222221</v>
      </c>
      <c r="U82" s="9"/>
      <c r="V82" s="6"/>
    </row>
    <row r="83" spans="11:26" x14ac:dyDescent="0.45">
      <c r="K83" s="6">
        <v>2</v>
      </c>
      <c r="L83">
        <f>ABS(M82-2)</f>
        <v>0</v>
      </c>
      <c r="M83">
        <v>1</v>
      </c>
      <c r="N83">
        <f>IF(W81&gt;V81,2,IF(W81=V81,1,0))</f>
        <v>0</v>
      </c>
      <c r="O83">
        <f>IF(X81&gt;V81,2,IF(X81=V81,1,0))</f>
        <v>2</v>
      </c>
      <c r="P83">
        <f>IF(Y81&gt;V81,2,IF(Y81=$V$25,1,0))</f>
        <v>2</v>
      </c>
      <c r="Q83">
        <f>IF(Z81&gt;V81,2,IF(Z81=V81,1,0))</f>
        <v>0</v>
      </c>
      <c r="R83">
        <f t="shared" si="60"/>
        <v>5</v>
      </c>
      <c r="S83" s="7">
        <f t="shared" ref="S83:S87" si="61">R83/$R$8</f>
        <v>0.1388888888888889</v>
      </c>
      <c r="U83" s="9"/>
      <c r="V83" s="6"/>
    </row>
    <row r="84" spans="11:26" x14ac:dyDescent="0.45">
      <c r="K84" s="6">
        <v>3</v>
      </c>
      <c r="L84">
        <f>ABS(N82-2)</f>
        <v>2</v>
      </c>
      <c r="M84">
        <f>ABS(N83-2)</f>
        <v>2</v>
      </c>
      <c r="N84">
        <v>1</v>
      </c>
      <c r="O84">
        <f>IF(X81&gt;W81,2,IF(X81=W81,1,0))</f>
        <v>2</v>
      </c>
      <c r="P84">
        <f>IF(Y81&gt;W81,2,IF(Y81=W81,1,0))</f>
        <v>2</v>
      </c>
      <c r="Q84">
        <f>IF(Z81&gt;W81,2,IF(Z81=W81,1,0))</f>
        <v>2</v>
      </c>
      <c r="R84">
        <f t="shared" si="60"/>
        <v>11</v>
      </c>
      <c r="S84" s="7">
        <f t="shared" si="61"/>
        <v>0.30555555555555558</v>
      </c>
      <c r="U84" s="9"/>
      <c r="V84" s="6"/>
    </row>
    <row r="85" spans="11:26" x14ac:dyDescent="0.45">
      <c r="K85" s="6">
        <v>4</v>
      </c>
      <c r="L85">
        <f>ABS(O82-2)</f>
        <v>0</v>
      </c>
      <c r="M85">
        <f>ABS(O83-2)</f>
        <v>0</v>
      </c>
      <c r="N85">
        <f>ABS(O84-2)</f>
        <v>0</v>
      </c>
      <c r="O85">
        <v>1</v>
      </c>
      <c r="P85">
        <f>IF(Y81&gt;X81,2,IF(Y81=X81,1,0))</f>
        <v>0</v>
      </c>
      <c r="Q85">
        <f>IF(Z81&gt;X81,2,IF(Z81=X81,1,0))</f>
        <v>0</v>
      </c>
      <c r="R85">
        <f t="shared" si="60"/>
        <v>1</v>
      </c>
      <c r="S85" s="7">
        <f t="shared" si="61"/>
        <v>2.7777777777777776E-2</v>
      </c>
      <c r="U85" s="9"/>
      <c r="V85" s="6"/>
    </row>
    <row r="86" spans="11:26" x14ac:dyDescent="0.45">
      <c r="K86" s="6">
        <v>5</v>
      </c>
      <c r="L86">
        <f>ABS(P82-2)</f>
        <v>0</v>
      </c>
      <c r="M86">
        <f>ABS(P83-2)</f>
        <v>0</v>
      </c>
      <c r="N86">
        <f>ABS(P84-2)</f>
        <v>0</v>
      </c>
      <c r="O86">
        <f>ABS(P85-2)</f>
        <v>2</v>
      </c>
      <c r="P86">
        <v>1</v>
      </c>
      <c r="Q86">
        <f>IF(Z81&gt;Y81,2,IF(Z81=Y81,1,0))</f>
        <v>0</v>
      </c>
      <c r="R86">
        <f t="shared" si="60"/>
        <v>3</v>
      </c>
      <c r="S86" s="7">
        <f t="shared" si="61"/>
        <v>8.3333333333333329E-2</v>
      </c>
      <c r="U86" s="9"/>
      <c r="V86" s="6"/>
    </row>
    <row r="87" spans="11:26" x14ac:dyDescent="0.45">
      <c r="K87" s="6">
        <v>6</v>
      </c>
      <c r="L87">
        <f>ABS(Q82-2)</f>
        <v>1</v>
      </c>
      <c r="M87">
        <f>ABS(Q83-2)</f>
        <v>2</v>
      </c>
      <c r="N87">
        <f>ABS(Q84-2)</f>
        <v>0</v>
      </c>
      <c r="O87">
        <f>ABS(Q85-2)</f>
        <v>2</v>
      </c>
      <c r="P87">
        <f>ABS(Q86-2)</f>
        <v>2</v>
      </c>
      <c r="Q87">
        <v>1</v>
      </c>
      <c r="R87">
        <f t="shared" si="60"/>
        <v>8</v>
      </c>
      <c r="S87" s="7">
        <f t="shared" si="61"/>
        <v>0.22222222222222221</v>
      </c>
    </row>
    <row r="88" spans="11:26" x14ac:dyDescent="0.45">
      <c r="K88" t="s">
        <v>70</v>
      </c>
      <c r="L88">
        <f xml:space="preserve"> SUM(L82:L87)</f>
        <v>4</v>
      </c>
      <c r="M88">
        <f xml:space="preserve"> SUM(M82:M87)</f>
        <v>7</v>
      </c>
      <c r="N88">
        <f>SUM(N82:N87)</f>
        <v>1</v>
      </c>
      <c r="O88">
        <f>SUM(O82:O87)</f>
        <v>11</v>
      </c>
      <c r="P88">
        <f>SUM(P82:P87)</f>
        <v>9</v>
      </c>
      <c r="Q88">
        <f>SUM(Q82:Q87)</f>
        <v>4</v>
      </c>
      <c r="R88">
        <f t="shared" si="60"/>
        <v>36</v>
      </c>
      <c r="S88" s="8">
        <f>SUM(S82:S87)</f>
        <v>1</v>
      </c>
    </row>
    <row r="89" spans="11:26" x14ac:dyDescent="0.45">
      <c r="R89">
        <f>SUM(R82:R87)</f>
        <v>36</v>
      </c>
    </row>
    <row r="90" spans="11:26" x14ac:dyDescent="0.45">
      <c r="K90" s="12" t="s">
        <v>68</v>
      </c>
      <c r="L90" s="12"/>
      <c r="M90" s="12"/>
      <c r="N90" s="9" t="s">
        <v>69</v>
      </c>
      <c r="O90">
        <f>U81*S82+V81*S83+W81*S84+X81*S85+Y81*S86+Z81*S87</f>
        <v>2.1944444444444446</v>
      </c>
    </row>
    <row r="93" spans="11:26" x14ac:dyDescent="0.45">
      <c r="K93" s="6" t="s">
        <v>41</v>
      </c>
      <c r="L93" s="6">
        <v>1</v>
      </c>
      <c r="M93" s="6">
        <v>2</v>
      </c>
      <c r="N93" s="6">
        <v>3</v>
      </c>
      <c r="O93" s="6">
        <v>4</v>
      </c>
      <c r="P93" s="6">
        <v>5</v>
      </c>
      <c r="Q93" s="6">
        <v>6</v>
      </c>
      <c r="R93" t="s">
        <v>70</v>
      </c>
      <c r="S93" t="s">
        <v>81</v>
      </c>
      <c r="T93" s="9" t="s">
        <v>82</v>
      </c>
      <c r="U93" s="6">
        <v>3</v>
      </c>
      <c r="V93" s="6">
        <v>1</v>
      </c>
      <c r="W93" s="6">
        <v>2</v>
      </c>
      <c r="X93" s="6">
        <v>5</v>
      </c>
      <c r="Y93" s="6">
        <v>4</v>
      </c>
      <c r="Z93" s="6">
        <v>3</v>
      </c>
    </row>
    <row r="94" spans="11:26" x14ac:dyDescent="0.45">
      <c r="K94" s="6">
        <v>1</v>
      </c>
      <c r="L94">
        <v>1</v>
      </c>
      <c r="M94">
        <f>IF(V93&gt;U93,2,IF(V93=U93,1,0))</f>
        <v>0</v>
      </c>
      <c r="N94">
        <f>IF(W93&gt;U93,2,IF(W93=U93,1,0))</f>
        <v>0</v>
      </c>
      <c r="O94">
        <f>IF(X93&gt;U93,2,IF(X93=U93,1,0))</f>
        <v>2</v>
      </c>
      <c r="P94">
        <f>IF(Y93&gt;U93,2,IF(Y93=U93,1,0))</f>
        <v>2</v>
      </c>
      <c r="Q94">
        <f>IF(Z93&gt;U93,2,IF(Z93=U93,1,0))</f>
        <v>1</v>
      </c>
      <c r="R94">
        <f t="shared" ref="R94:R99" si="62">SUM(L94:Q94)</f>
        <v>6</v>
      </c>
      <c r="S94" s="7">
        <f>R94/$R$8</f>
        <v>0.16666666666666666</v>
      </c>
      <c r="U94" s="9"/>
      <c r="V94" s="6"/>
    </row>
    <row r="95" spans="11:26" x14ac:dyDescent="0.45">
      <c r="K95" s="6">
        <v>2</v>
      </c>
      <c r="L95">
        <f>ABS(M94-2)</f>
        <v>2</v>
      </c>
      <c r="M95">
        <v>1</v>
      </c>
      <c r="N95">
        <f>IF(W93&gt;V93,2,IF(W93=V93,1,0))</f>
        <v>2</v>
      </c>
      <c r="O95">
        <f>IF(X93&gt;V93,2,IF(X93=V93,1,0))</f>
        <v>2</v>
      </c>
      <c r="P95">
        <f>IF(Y93&gt;V93,2,IF(Y93=$V$25,1,0))</f>
        <v>2</v>
      </c>
      <c r="Q95">
        <f>IF(Z93&gt;V93,2,IF(Z93=V93,1,0))</f>
        <v>2</v>
      </c>
      <c r="R95">
        <f>SUM(L95:Q95)</f>
        <v>11</v>
      </c>
      <c r="S95" s="7">
        <f t="shared" ref="S95:S99" si="63">R95/$R$8</f>
        <v>0.30555555555555558</v>
      </c>
      <c r="U95" s="9"/>
      <c r="V95" s="6"/>
    </row>
    <row r="96" spans="11:26" x14ac:dyDescent="0.45">
      <c r="K96" s="6">
        <v>3</v>
      </c>
      <c r="L96">
        <f>ABS(N94-2)</f>
        <v>2</v>
      </c>
      <c r="M96">
        <f>ABS(N95-2)</f>
        <v>0</v>
      </c>
      <c r="N96">
        <v>1</v>
      </c>
      <c r="O96">
        <f>IF(X93&gt;W93,2,IF(X93=W93,1,0))</f>
        <v>2</v>
      </c>
      <c r="P96">
        <f>IF(Y93&gt;W93,2,IF(Y93=W93,1,0))</f>
        <v>2</v>
      </c>
      <c r="Q96">
        <f>IF(Z93&gt;W93,2,IF(Z93=W93,1,0))</f>
        <v>2</v>
      </c>
      <c r="R96">
        <f>SUM(L96:Q96)</f>
        <v>9</v>
      </c>
      <c r="S96" s="7">
        <f t="shared" si="63"/>
        <v>0.25</v>
      </c>
      <c r="U96" s="9"/>
      <c r="V96" s="6"/>
    </row>
    <row r="97" spans="11:26" x14ac:dyDescent="0.45">
      <c r="K97" s="6">
        <v>4</v>
      </c>
      <c r="L97">
        <f>ABS(O94-2)</f>
        <v>0</v>
      </c>
      <c r="M97">
        <f>ABS(O95-2)</f>
        <v>0</v>
      </c>
      <c r="N97">
        <f>ABS(O96-2)</f>
        <v>0</v>
      </c>
      <c r="O97">
        <v>1</v>
      </c>
      <c r="P97">
        <f>IF(Y93&gt;X93,2,IF(Y93=X93,1,0))</f>
        <v>0</v>
      </c>
      <c r="Q97">
        <f>IF(Z93&gt;X93,2,IF(Z93=X93,1,0))</f>
        <v>0</v>
      </c>
      <c r="R97">
        <f t="shared" si="62"/>
        <v>1</v>
      </c>
      <c r="S97" s="7">
        <f t="shared" si="63"/>
        <v>2.7777777777777776E-2</v>
      </c>
      <c r="U97" s="9"/>
      <c r="V97" s="6"/>
    </row>
    <row r="98" spans="11:26" x14ac:dyDescent="0.45">
      <c r="K98" s="6">
        <v>5</v>
      </c>
      <c r="L98">
        <f>ABS(P94-2)</f>
        <v>0</v>
      </c>
      <c r="M98">
        <f>ABS(P95-2)</f>
        <v>0</v>
      </c>
      <c r="N98">
        <f>ABS(P96-2)</f>
        <v>0</v>
      </c>
      <c r="O98">
        <f>ABS(P97-2)</f>
        <v>2</v>
      </c>
      <c r="P98">
        <v>1</v>
      </c>
      <c r="Q98">
        <f>IF(Z93&gt;Y93,2,IF(Z93=Y93,1,0))</f>
        <v>0</v>
      </c>
      <c r="R98">
        <f t="shared" si="62"/>
        <v>3</v>
      </c>
      <c r="S98" s="7">
        <f t="shared" si="63"/>
        <v>8.3333333333333329E-2</v>
      </c>
      <c r="U98" s="9"/>
      <c r="V98" s="6"/>
    </row>
    <row r="99" spans="11:26" x14ac:dyDescent="0.45">
      <c r="K99" s="6">
        <v>6</v>
      </c>
      <c r="L99">
        <f>ABS(Q94-2)</f>
        <v>1</v>
      </c>
      <c r="M99">
        <f>ABS(Q95-2)</f>
        <v>0</v>
      </c>
      <c r="N99">
        <f>ABS(Q96-2)</f>
        <v>0</v>
      </c>
      <c r="O99">
        <f>ABS(Q97-2)</f>
        <v>2</v>
      </c>
      <c r="P99">
        <f>ABS(Q98-2)</f>
        <v>2</v>
      </c>
      <c r="Q99">
        <v>1</v>
      </c>
      <c r="R99">
        <f t="shared" si="62"/>
        <v>6</v>
      </c>
      <c r="S99" s="7">
        <f t="shared" si="63"/>
        <v>0.16666666666666666</v>
      </c>
    </row>
    <row r="100" spans="11:26" x14ac:dyDescent="0.45">
      <c r="K100" t="s">
        <v>70</v>
      </c>
      <c r="L100">
        <f xml:space="preserve"> SUM(L94:L99)</f>
        <v>6</v>
      </c>
      <c r="M100">
        <f xml:space="preserve"> SUM(M94:M99)</f>
        <v>1</v>
      </c>
      <c r="N100">
        <f>SUM(N94:N99)</f>
        <v>3</v>
      </c>
      <c r="O100">
        <f>SUM(O94:O99)</f>
        <v>11</v>
      </c>
      <c r="P100">
        <f>SUM(P94:P99)</f>
        <v>9</v>
      </c>
      <c r="Q100">
        <f>SUM(Q94:Q99)</f>
        <v>6</v>
      </c>
      <c r="R100">
        <f t="shared" ref="R94:R100" si="64">SUM(L100:Q100)</f>
        <v>36</v>
      </c>
      <c r="S100" s="8">
        <f>SUM(S94:S99)</f>
        <v>1</v>
      </c>
    </row>
    <row r="101" spans="11:26" x14ac:dyDescent="0.45">
      <c r="R101">
        <f>SUM(R94:R99)</f>
        <v>36</v>
      </c>
    </row>
    <row r="102" spans="11:26" x14ac:dyDescent="0.45">
      <c r="K102" s="12" t="s">
        <v>72</v>
      </c>
      <c r="L102" s="12"/>
      <c r="M102" s="12"/>
      <c r="N102" s="9" t="s">
        <v>71</v>
      </c>
      <c r="O102">
        <f>U93*S94+V93*S95+W93*S96+X93*S97+Y93*S98+Z93*S99</f>
        <v>2.2777777777777777</v>
      </c>
    </row>
    <row r="105" spans="11:26" x14ac:dyDescent="0.45">
      <c r="K105" s="6" t="s">
        <v>73</v>
      </c>
      <c r="L105" s="6">
        <v>1</v>
      </c>
      <c r="M105" s="6">
        <v>2</v>
      </c>
      <c r="N105" s="6">
        <v>3</v>
      </c>
      <c r="O105" s="6">
        <v>4</v>
      </c>
      <c r="P105" s="6">
        <v>5</v>
      </c>
      <c r="Q105" s="6">
        <v>6</v>
      </c>
      <c r="R105" t="s">
        <v>70</v>
      </c>
      <c r="S105" t="s">
        <v>74</v>
      </c>
      <c r="T105" s="9" t="s">
        <v>77</v>
      </c>
      <c r="U105" s="6">
        <v>1</v>
      </c>
      <c r="V105" s="6">
        <v>2</v>
      </c>
      <c r="W105" s="6">
        <v>4</v>
      </c>
      <c r="X105" s="6">
        <v>3</v>
      </c>
      <c r="Y105" s="6">
        <v>5</v>
      </c>
      <c r="Z105" s="6">
        <v>6</v>
      </c>
    </row>
    <row r="106" spans="11:26" x14ac:dyDescent="0.45">
      <c r="K106" s="6">
        <v>1</v>
      </c>
      <c r="L106">
        <v>1</v>
      </c>
      <c r="M106">
        <f>IF(V105&gt;U105,2,IF(V105=U105,1,0))</f>
        <v>2</v>
      </c>
      <c r="N106">
        <f>IF(W105&gt;U105,2,IF(W105=U105,1,0))</f>
        <v>2</v>
      </c>
      <c r="O106">
        <f>IF(X105&gt;U105,2,IF(X105=U105,1,0))</f>
        <v>2</v>
      </c>
      <c r="P106">
        <f>IF(Y105&gt;U105,2,IF(Y105=U105,1,0))</f>
        <v>2</v>
      </c>
      <c r="Q106">
        <f>IF(Z105&gt;U105,2,IF(Z105=U105,1,0))</f>
        <v>2</v>
      </c>
      <c r="R106">
        <f t="shared" ref="R106:R111" si="65">SUM(L106:Q106)</f>
        <v>11</v>
      </c>
      <c r="S106" s="7">
        <f>R106/$R$8</f>
        <v>0.30555555555555558</v>
      </c>
      <c r="U106" s="9"/>
      <c r="V106" s="6"/>
    </row>
    <row r="107" spans="11:26" x14ac:dyDescent="0.45">
      <c r="K107" s="6">
        <v>2</v>
      </c>
      <c r="L107">
        <f>ABS(M106-2)</f>
        <v>0</v>
      </c>
      <c r="M107">
        <v>1</v>
      </c>
      <c r="N107">
        <f>IF(W105&gt;V105,2,IF(W105=V105,1,0))</f>
        <v>2</v>
      </c>
      <c r="O107">
        <f>IF(X105&gt;V105,2,IF(X105=V105,1,0))</f>
        <v>2</v>
      </c>
      <c r="P107">
        <f>IF(Y105&gt;V105,2,IF(Y105=$V$25,1,0))</f>
        <v>2</v>
      </c>
      <c r="Q107">
        <f>IF(Z105&gt;V105,2,IF(Z105=V105,1,0))</f>
        <v>2</v>
      </c>
      <c r="R107">
        <f t="shared" si="65"/>
        <v>9</v>
      </c>
      <c r="S107" s="7">
        <f t="shared" ref="S107:S111" si="66">R107/$R$8</f>
        <v>0.25</v>
      </c>
      <c r="U107" s="9"/>
      <c r="V107" s="6"/>
    </row>
    <row r="108" spans="11:26" x14ac:dyDescent="0.45">
      <c r="K108" s="6">
        <v>3</v>
      </c>
      <c r="L108">
        <f>ABS(N106-2)</f>
        <v>0</v>
      </c>
      <c r="M108">
        <f>ABS(N107-2)</f>
        <v>0</v>
      </c>
      <c r="N108">
        <v>1</v>
      </c>
      <c r="O108">
        <f>IF(X105&gt;W105,2,IF(X105=W105,1,0))</f>
        <v>0</v>
      </c>
      <c r="P108">
        <f>IF(Y105&gt;W105,2,IF(Y105=W105,1,0))</f>
        <v>2</v>
      </c>
      <c r="Q108">
        <f>IF(Z105&gt;W105,2,IF(Z105=W105,1,0))</f>
        <v>2</v>
      </c>
      <c r="R108">
        <f t="shared" si="65"/>
        <v>5</v>
      </c>
      <c r="S108" s="7">
        <f t="shared" si="66"/>
        <v>0.1388888888888889</v>
      </c>
      <c r="U108" s="9"/>
      <c r="V108" s="6"/>
    </row>
    <row r="109" spans="11:26" x14ac:dyDescent="0.45">
      <c r="K109" s="6">
        <v>4</v>
      </c>
      <c r="L109">
        <f>ABS(O106-2)</f>
        <v>0</v>
      </c>
      <c r="M109">
        <f>ABS(O107-2)</f>
        <v>0</v>
      </c>
      <c r="N109">
        <f>ABS(O108-2)</f>
        <v>2</v>
      </c>
      <c r="O109">
        <v>1</v>
      </c>
      <c r="P109">
        <f>IF(Y105&gt;X105,2,IF(Y105=X105,1,0))</f>
        <v>2</v>
      </c>
      <c r="Q109">
        <f>IF(Z105&gt;X105,2,IF(Z105=X105,1,0))</f>
        <v>2</v>
      </c>
      <c r="R109">
        <f t="shared" si="65"/>
        <v>7</v>
      </c>
      <c r="S109" s="7">
        <f t="shared" si="66"/>
        <v>0.19444444444444445</v>
      </c>
      <c r="U109" s="9"/>
      <c r="V109" s="6"/>
    </row>
    <row r="110" spans="11:26" x14ac:dyDescent="0.45">
      <c r="K110" s="6">
        <v>5</v>
      </c>
      <c r="L110">
        <f>ABS(P106-2)</f>
        <v>0</v>
      </c>
      <c r="M110">
        <f>ABS(P107-2)</f>
        <v>0</v>
      </c>
      <c r="N110">
        <f>ABS(P108-2)</f>
        <v>0</v>
      </c>
      <c r="O110">
        <f>ABS(P109-2)</f>
        <v>0</v>
      </c>
      <c r="P110">
        <v>1</v>
      </c>
      <c r="Q110">
        <f>IF(Z105&gt;Y105,2,IF(Z105=Y105,1,0))</f>
        <v>2</v>
      </c>
      <c r="R110">
        <f t="shared" si="65"/>
        <v>3</v>
      </c>
      <c r="S110" s="7">
        <f t="shared" si="66"/>
        <v>8.3333333333333329E-2</v>
      </c>
      <c r="U110" s="9"/>
      <c r="V110" s="6"/>
    </row>
    <row r="111" spans="11:26" x14ac:dyDescent="0.45">
      <c r="K111" s="6">
        <v>6</v>
      </c>
      <c r="L111">
        <f>ABS(Q106-2)</f>
        <v>0</v>
      </c>
      <c r="M111">
        <f>ABS(Q107-2)</f>
        <v>0</v>
      </c>
      <c r="N111">
        <f>ABS(Q108-2)</f>
        <v>0</v>
      </c>
      <c r="O111">
        <f>ABS(Q109-2)</f>
        <v>0</v>
      </c>
      <c r="P111">
        <f>ABS(Q110-2)</f>
        <v>0</v>
      </c>
      <c r="Q111">
        <v>1</v>
      </c>
      <c r="R111">
        <f t="shared" si="65"/>
        <v>1</v>
      </c>
      <c r="S111" s="7">
        <f t="shared" si="66"/>
        <v>2.7777777777777776E-2</v>
      </c>
    </row>
    <row r="112" spans="11:26" x14ac:dyDescent="0.45">
      <c r="K112" t="s">
        <v>70</v>
      </c>
      <c r="L112">
        <f xml:space="preserve"> SUM(L106:L111)</f>
        <v>1</v>
      </c>
      <c r="M112">
        <f xml:space="preserve"> SUM(M106:M111)</f>
        <v>3</v>
      </c>
      <c r="N112">
        <f>SUM(N106:N111)</f>
        <v>7</v>
      </c>
      <c r="O112">
        <f>SUM(O106:O111)</f>
        <v>5</v>
      </c>
      <c r="P112">
        <f>SUM(P106:P111)</f>
        <v>9</v>
      </c>
      <c r="Q112">
        <f>SUM(Q106:Q111)</f>
        <v>11</v>
      </c>
      <c r="R112">
        <f t="shared" ref="R106:R112" si="67">SUM(L112:Q112)</f>
        <v>36</v>
      </c>
      <c r="S112" s="8">
        <f>SUM(S106:S111)</f>
        <v>1</v>
      </c>
    </row>
    <row r="113" spans="11:18" x14ac:dyDescent="0.45">
      <c r="R113">
        <f>SUM(R106:R111)</f>
        <v>36</v>
      </c>
    </row>
    <row r="114" spans="11:18" x14ac:dyDescent="0.45">
      <c r="K114" s="12" t="s">
        <v>76</v>
      </c>
      <c r="L114" s="12"/>
      <c r="M114" s="12"/>
      <c r="N114" s="9" t="s">
        <v>75</v>
      </c>
      <c r="O114">
        <f>U105*S106+V105*S107+W105*S108+X105*S109+Y105*S110+Z105*S111</f>
        <v>2.5277777777777777</v>
      </c>
    </row>
    <row r="117" spans="11:18" x14ac:dyDescent="0.45">
      <c r="L117" t="s">
        <v>83</v>
      </c>
      <c r="M117">
        <f>O90*O102*O114</f>
        <v>12.634987997256516</v>
      </c>
      <c r="N117" s="12" t="s">
        <v>84</v>
      </c>
      <c r="O117" s="12"/>
      <c r="P117" s="12"/>
    </row>
  </sheetData>
  <mergeCells count="16">
    <mergeCell ref="K90:M90"/>
    <mergeCell ref="K102:M102"/>
    <mergeCell ref="K114:M114"/>
    <mergeCell ref="N117:P117"/>
    <mergeCell ref="N37:P37"/>
    <mergeCell ref="K50:M50"/>
    <mergeCell ref="K62:M62"/>
    <mergeCell ref="K74:M74"/>
    <mergeCell ref="N77:P77"/>
    <mergeCell ref="A36:E36"/>
    <mergeCell ref="A33:F33"/>
    <mergeCell ref="A34:G34"/>
    <mergeCell ref="A35:H35"/>
    <mergeCell ref="K10:M10"/>
    <mergeCell ref="K22:M22"/>
    <mergeCell ref="K34:M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Васильев</dc:creator>
  <cp:lastModifiedBy>Дмитрий Васильев</cp:lastModifiedBy>
  <dcterms:created xsi:type="dcterms:W3CDTF">2015-06-05T18:19:34Z</dcterms:created>
  <dcterms:modified xsi:type="dcterms:W3CDTF">2024-04-02T14:19:45Z</dcterms:modified>
</cp:coreProperties>
</file>